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11. พ.ย.2562\"/>
    </mc:Choice>
  </mc:AlternateContent>
  <bookViews>
    <workbookView xWindow="0" yWindow="0" windowWidth="24000" windowHeight="9675" activeTab="2"/>
  </bookViews>
  <sheets>
    <sheet name="พ.ย.62" sheetId="1" r:id="rId1"/>
    <sheet name="ต.ค-พ.ย.62" sheetId="3" r:id="rId2"/>
    <sheet name="ขาออก พย62และตค-พย.62" sheetId="4" r:id="rId3"/>
    <sheet name="ขาเข้า ตค.-พย.62" sheetId="6" r:id="rId4"/>
    <sheet name="10อันดับ พย62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F16" i="7" s="1"/>
  <c r="E17" i="7"/>
  <c r="D17" i="7"/>
  <c r="F15" i="7"/>
  <c r="E15" i="7"/>
  <c r="E16" i="7" s="1"/>
  <c r="D15" i="7"/>
  <c r="D16" i="7" s="1"/>
  <c r="G13" i="7"/>
  <c r="G12" i="7"/>
  <c r="F17" i="6" l="1"/>
  <c r="F16" i="6" s="1"/>
  <c r="E17" i="6"/>
  <c r="E16" i="6" s="1"/>
  <c r="D17" i="6"/>
  <c r="D16" i="6" s="1"/>
  <c r="F15" i="6"/>
  <c r="E15" i="6"/>
  <c r="D15" i="6"/>
  <c r="J57" i="4" l="1"/>
  <c r="I57" i="4"/>
  <c r="J56" i="4"/>
  <c r="I56" i="4"/>
  <c r="E48" i="4"/>
  <c r="E47" i="4"/>
  <c r="D47" i="4"/>
  <c r="D48" i="4" s="1"/>
  <c r="E17" i="4"/>
  <c r="D17" i="4"/>
  <c r="E16" i="4"/>
  <c r="D16" i="4"/>
  <c r="F17" i="3" l="1"/>
  <c r="E17" i="3"/>
</calcChain>
</file>

<file path=xl/sharedStrings.xml><?xml version="1.0" encoding="utf-8"?>
<sst xmlns="http://schemas.openxmlformats.org/spreadsheetml/2006/main" count="288" uniqueCount="164">
  <si>
    <t>ด่านศุลกากรช่องเม็ก</t>
  </si>
  <si>
    <t>ปีงบประมาณ  2562   เดือน  พฤศจิกายน  2562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</si>
  <si>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</si>
  <si>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</si>
  <si>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</si>
  <si>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</si>
  <si>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</si>
  <si>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</si>
  <si>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</si>
  <si>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</si>
  <si>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</si>
  <si>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</si>
  <si>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</si>
  <si>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</si>
  <si>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85043199</t>
  </si>
  <si>
    <t>เสาโครงสร้างเหล็กพร้อมอุปกรณ์ประกอบ</t>
  </si>
  <si>
    <t>73082029</t>
  </si>
  <si>
    <t>ชิ้นส่วนเฟอร์นิเจอร์ไม้ดู่,ชิ้นส่วนเฟอร์นิเจอร์สัก,แต้ฮ้อ</t>
  </si>
  <si>
    <t>บุหรี่</t>
  </si>
  <si>
    <t>24022090</t>
  </si>
  <si>
    <t>เฟอร์นิเจอร์ไม้ดู่</t>
  </si>
  <si>
    <t>94034000</t>
  </si>
  <si>
    <t>เคเบิ้ลทำจากอลูมิเนียม</t>
  </si>
  <si>
    <t>76149090</t>
  </si>
  <si>
    <t>ปลายข้าว</t>
  </si>
  <si>
    <t>10064090</t>
  </si>
  <si>
    <t>รถยนต์ใหม่</t>
  </si>
  <si>
    <t>87033371</t>
  </si>
  <si>
    <t>เสื้อผ้า กระโปรง กระเป๋า เสื่อยืด</t>
  </si>
  <si>
    <t>61044200</t>
  </si>
  <si>
    <t>มอลต์</t>
  </si>
  <si>
    <t>11071000</t>
  </si>
  <si>
    <t>กาแฟสำเร็จรูป</t>
  </si>
  <si>
    <t>21011299</t>
  </si>
  <si>
    <t>เรือยอชต์</t>
  </si>
  <si>
    <t>89039900</t>
  </si>
  <si>
    <t>ข้าวเหนียว</t>
  </si>
  <si>
    <t>10063030</t>
  </si>
  <si>
    <t>ยาง</t>
  </si>
  <si>
    <t>40111000</t>
  </si>
  <si>
    <t>ลูกเร่วตากแห้ง</t>
  </si>
  <si>
    <t>9083100</t>
  </si>
  <si>
    <t>ผลิตภัณฑ์ของเล่นพลาสติก</t>
  </si>
  <si>
    <t>95049095</t>
  </si>
  <si>
    <t>กล่องเครื่องมือ</t>
  </si>
  <si>
    <t>82079000</t>
  </si>
  <si>
    <t>ส่วนประกอบของรถจักรยานยนต์</t>
  </si>
  <si>
    <t>87142090</t>
  </si>
  <si>
    <t>ถ่านขาวอัดแท่ง</t>
  </si>
  <si>
    <t>44029010</t>
  </si>
  <si>
    <t>ท่อพลาสติกพร้อมทั้งอุปกรณ์ติดตั้ง</t>
  </si>
  <si>
    <t>39172300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</si>
  <si>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</si>
  <si>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</si>
  <si>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</si>
  <si>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</si>
  <si>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</si>
  <si>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</si>
  <si>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09011110</t>
  </si>
  <si>
    <t>เครื่องปรับอากาศ</t>
  </si>
  <si>
    <t>วาล์ว</t>
  </si>
  <si>
    <t>84818088</t>
  </si>
  <si>
    <t>กระเบื้องปูพื้นและติดผนัง</t>
  </si>
  <si>
    <t>สะพานเหล็กสำเร็จรูปชนิดถอดประกอบได้</t>
  </si>
  <si>
    <t>ส่วนประกอบรถจักรยานยนต์ พร้อมอุปกรณ์,เสื้อผ้า,รองเท้า,ชุดอุปกรณ์โทรทัศน์,กล่องลำโพง,พรม</t>
  </si>
  <si>
    <t>ชุดอุปกรณ์สำหรับใช้ในงานก่อสร้าง</t>
  </si>
  <si>
    <t>เครื่องมือช่างและเครื่องมือที่ใช้ในบ้าน</t>
  </si>
  <si>
    <t xml:space="preserve">                       จำนวนใบขนผ่านแดนเข้า 24  ใบขน  จำนวนรถบรรทุก 61 คัน</t>
  </si>
  <si>
    <t xml:space="preserve">                    จำนวนใบขนผ่านแดนออก  100 ใบขน  จำนวนรถบรรทุก 179 คัน</t>
  </si>
  <si>
    <t>มูลค่าสินค้าผ่านแดนสูงสุด  10  อันดับ จำนวนรถบรรทุก</t>
  </si>
  <si>
    <t>มูลค่าสินค้าผ่านแดนสูงสุด  10  อันดับ  จำนวนรถบรรุก</t>
  </si>
  <si>
    <t xml:space="preserve">                       จำนวนใบขนผ่านแดนเข้า 45  ใบขน  จำนวนรถบรรทุก 124 คัน</t>
  </si>
  <si>
    <t xml:space="preserve">                    จำนวนใบขนผ่านแดนออก  196 ใบขน  จำนวนรถบรรทุก 381 คัน</t>
  </si>
  <si>
    <t>ไตรมาสที่ 1 ปีงบประมาณ  2563   เดือน ( ตุลาคม 62- พฤศจิกายน 62 )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</si>
  <si>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</si>
  <si>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</si>
  <si>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2563</t>
  </si>
  <si>
    <t>ปีงบประมาณ 2563   (เดือน พฤศจิกายน 2562)</t>
  </si>
  <si>
    <t>ประจำเดือนพฤศจิกายน 2562</t>
  </si>
  <si>
    <t>ลำดับที่</t>
  </si>
  <si>
    <t xml:space="preserve">น้ำหนัก </t>
  </si>
  <si>
    <t>พิกัด8 หลัก</t>
  </si>
  <si>
    <t>สินค้า</t>
  </si>
  <si>
    <t>น้ำหนัก</t>
  </si>
  <si>
    <t>มูลค่า</t>
  </si>
  <si>
    <t>น้ำมันดีเชลหมุนเร็ว</t>
  </si>
  <si>
    <t>น้ำมันเบนซินไร้สารตะกั่ว</t>
  </si>
  <si>
    <t>มันเบนซินไร้สารตะกั่ว</t>
  </si>
  <si>
    <t>รถไถนาเดินตาม</t>
  </si>
  <si>
    <t>แบตเตอรี่ ยี่ห้อ GS</t>
  </si>
  <si>
    <t>น้ำมันหล่อลื่น</t>
  </si>
  <si>
    <t>ผงชูรส</t>
  </si>
  <si>
    <t>พลังงานไฟฟ้า</t>
  </si>
  <si>
    <t>ขนม</t>
  </si>
  <si>
    <t>อาหารหมู</t>
  </si>
  <si>
    <t>รวม</t>
  </si>
  <si>
    <t>น้ำมันเบนชินไร้สารตะกั่ว ออกแทน 91</t>
  </si>
  <si>
    <t>ถุงพลาสติก</t>
  </si>
  <si>
    <t>รวมทั้งหมด</t>
  </si>
  <si>
    <t>ชุดเครื่องมือตรวจสอบการสั่นสะเทือน</t>
  </si>
  <si>
    <t>เหล็กข้ออ้อย</t>
  </si>
  <si>
    <t>ครีมเทียม</t>
  </si>
  <si>
    <t>ปุ๋ยเคมี</t>
  </si>
  <si>
    <t>ลวดหนาม</t>
  </si>
  <si>
    <t>กระเบื่องเชรามิค</t>
  </si>
  <si>
    <t>อาหารปลา,อาหารไก่</t>
  </si>
  <si>
    <t>ผ้าอ้อมเด็ก</t>
  </si>
  <si>
    <t>เครื่องปรุงรส</t>
  </si>
  <si>
    <t>กาแฟปรุงสำเร็จ</t>
  </si>
  <si>
    <t>นมถั่วเหลือง</t>
  </si>
  <si>
    <t>เครื่องยนต์ดีเชล</t>
  </si>
  <si>
    <t>กระเบื้องมุงหลังคา</t>
  </si>
  <si>
    <t>พลาสติก</t>
  </si>
  <si>
    <t>น้ำยาซักผ้า</t>
  </si>
  <si>
    <t>ปีงบประมาณ 2563   (เดือนพฤศจิกายน 62)</t>
  </si>
  <si>
    <t>น้ำผลไม้</t>
  </si>
  <si>
    <t>รถยนต์นั่งกระบะ</t>
  </si>
  <si>
    <t>มูลค่า (ล้านบาท)</t>
  </si>
  <si>
    <t>น้ำมันเชื้อเพลิง</t>
  </si>
  <si>
    <t>ถ้วยพลาสติก</t>
  </si>
  <si>
    <t>บะหมี่กึ่งสำเร็จรูป</t>
  </si>
  <si>
    <t>รถแทรกเตอร์</t>
  </si>
  <si>
    <t>อาหารสัตว์</t>
  </si>
  <si>
    <t>ข้อต่อกระแสไฟฟ้า</t>
  </si>
  <si>
    <t>น้ำตาลทราย</t>
  </si>
  <si>
    <t>น้ามันเครื่องบิน</t>
  </si>
  <si>
    <t>ขวดเปล่า</t>
  </si>
  <si>
    <t>ตู้เปล่า</t>
  </si>
  <si>
    <t>ยางมะตอย</t>
  </si>
  <si>
    <t>เครื่องดื่มชอคโกแลต</t>
  </si>
  <si>
    <t>วัตถุดิบทำขนม</t>
  </si>
  <si>
    <t>สบู่</t>
  </si>
  <si>
    <t>เครื่องสำอาง</t>
  </si>
  <si>
    <t>เครื่องพ่น</t>
  </si>
  <si>
    <t>เหล็กเส้น</t>
  </si>
  <si>
    <t xml:space="preserve">     รวมทั้งสิ้น</t>
  </si>
  <si>
    <t>มูลค่าสินค้านำเข้าสูงสุด  10  อันดับ</t>
  </si>
  <si>
    <t>ประจำปีงบประมาณ  2563 (ตุลาคม - พฤศจิกายน 2562)</t>
  </si>
  <si>
    <t>VAT (ล้านบาท)</t>
  </si>
  <si>
    <t>9306</t>
  </si>
  <si>
    <t>จรวดติดอากาศยานรบนำเข้าโดยกองทัพอากาศ (ยกเว้นอากรตามภาค 4 ประเภท 13)</t>
  </si>
  <si>
    <t>2716</t>
  </si>
  <si>
    <t>0901</t>
  </si>
  <si>
    <t>เมล็ดกาแฟดิบ, เมล็ดกาแฟคั่ว</t>
  </si>
  <si>
    <t>0714</t>
  </si>
  <si>
    <t>มันสำปะหลัง (มันเส้น, หัวมัน)</t>
  </si>
  <si>
    <t>0704</t>
  </si>
  <si>
    <t>กะหล่ำปลี</t>
  </si>
  <si>
    <t>0803</t>
  </si>
  <si>
    <t>กล้วยดิบ</t>
  </si>
  <si>
    <t>ชุดสายไฟ, ชุดสายไฟประกอบ</t>
  </si>
  <si>
    <t>กาแฟสำเร็จรูป, กาแฟ 3in1</t>
  </si>
  <si>
    <t>8803</t>
  </si>
  <si>
    <t>อะไหล่อากาศยาน นำเข้าโดยกองทัพอากาศ</t>
  </si>
  <si>
    <t>9031</t>
  </si>
  <si>
    <t>ชุดเครื่องมือตรวจสอบการสั่นสะเทือนของเครื่องจักร</t>
  </si>
  <si>
    <t>อื่น ๆ</t>
  </si>
  <si>
    <t>*ข้อมูล ณ วันที่ตรวจปล่อยสินค้า (0409)</t>
  </si>
  <si>
    <t xml:space="preserve">            </t>
  </si>
  <si>
    <t>ประจำปีงบประมาณ  2563 (พฤศจิกายน 2562)</t>
  </si>
  <si>
    <t>ภาษีมูลค่าเพิ่ม</t>
  </si>
  <si>
    <t>มันสำปะหลัง (หัวมัน, มันเส้น)</t>
  </si>
  <si>
    <t>เมล็ดกาแฟดิบ, กาแฟคั่ว</t>
  </si>
  <si>
    <t>*ข้อมูล ณ วันที่ 3 ธันวาคม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</si>
</sst>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sz val="16"/>
      <color theme="1" tint="4.9989318521683403E-2"/>
      <name val="TH SarabunPSK"/>
      <family val="2"/>
    </font>
    <font>
      <b/>
      <sz val="22"/>
      <color indexed="8"/>
      <name val="TH SarabunPSK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 tint="0.14999847407452621"/>
      <name val="TH SarabunPSK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 tint="4.9989318521683403E-2"/>
      <name val="TH SarabunPSK"/>
      <family val="2"/>
    </font>
    <font>
      <sz val="11"/>
      <color theme="0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188" fontId="20" fillId="0" borderId="0" applyFont="0" applyFill="0" applyBorder="0" applyAlignment="0" applyProtection="0"/>
    <xf numFmtId="0" fontId="13" fillId="0" borderId="0"/>
    <xf numFmtId="0" fontId="23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9" fontId="3" fillId="0" borderId="1" xfId="0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3" fillId="3" borderId="1" xfId="0" applyFont="1" applyFill="1" applyBorder="1"/>
    <xf numFmtId="43" fontId="4" fillId="3" borderId="1" xfId="1" applyFont="1" applyFill="1" applyBorder="1"/>
    <xf numFmtId="43" fontId="3" fillId="3" borderId="1" xfId="1" applyFont="1" applyFill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0" borderId="4" xfId="0" applyFont="1" applyBorder="1"/>
    <xf numFmtId="43" fontId="3" fillId="3" borderId="1" xfId="0" applyNumberFormat="1" applyFont="1" applyFill="1" applyBorder="1"/>
    <xf numFmtId="0" fontId="7" fillId="0" borderId="1" xfId="0" applyFont="1" applyBorder="1"/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NumberFormat="1" applyFont="1" applyAlignment="1">
      <alignment horizontal="center"/>
    </xf>
    <xf numFmtId="43" fontId="15" fillId="0" borderId="0" xfId="1" applyFont="1"/>
    <xf numFmtId="187" fontId="15" fillId="0" borderId="0" xfId="2" applyNumberFormat="1" applyFont="1"/>
    <xf numFmtId="0" fontId="14" fillId="0" borderId="6" xfId="3" applyNumberFormat="1" applyFont="1" applyFill="1" applyBorder="1" applyAlignment="1" applyProtection="1">
      <alignment horizontal="center"/>
    </xf>
    <xf numFmtId="0" fontId="17" fillId="5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/>
    </xf>
    <xf numFmtId="0" fontId="19" fillId="5" borderId="1" xfId="2" applyNumberFormat="1" applyFont="1" applyFill="1" applyBorder="1" applyAlignment="1">
      <alignment horizontal="center" vertical="center"/>
    </xf>
    <xf numFmtId="43" fontId="18" fillId="5" borderId="1" xfId="1" applyFont="1" applyFill="1" applyBorder="1" applyAlignment="1">
      <alignment horizontal="center" vertical="center"/>
    </xf>
    <xf numFmtId="187" fontId="18" fillId="5" borderId="1" xfId="4" applyNumberFormat="1" applyFont="1" applyFill="1" applyBorder="1" applyAlignment="1">
      <alignment horizontal="center" vertical="center"/>
    </xf>
    <xf numFmtId="0" fontId="21" fillId="6" borderId="1" xfId="5" applyNumberFormat="1" applyFont="1" applyFill="1" applyBorder="1" applyAlignment="1" applyProtection="1">
      <alignment horizontal="center" vertical="center" wrapText="1"/>
    </xf>
    <xf numFmtId="0" fontId="22" fillId="6" borderId="1" xfId="5" applyNumberFormat="1" applyFont="1" applyFill="1" applyBorder="1" applyAlignment="1" applyProtection="1">
      <alignment horizontal="center" vertical="center"/>
    </xf>
    <xf numFmtId="0" fontId="19" fillId="7" borderId="1" xfId="6" applyFont="1" applyFill="1" applyBorder="1" applyAlignment="1">
      <alignment horizontal="center" vertical="center"/>
    </xf>
    <xf numFmtId="187" fontId="19" fillId="7" borderId="1" xfId="6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/>
    </xf>
    <xf numFmtId="0" fontId="24" fillId="4" borderId="1" xfId="2" applyFont="1" applyFill="1" applyBorder="1" applyAlignment="1">
      <alignment horizontal="left"/>
    </xf>
    <xf numFmtId="0" fontId="3" fillId="8" borderId="1" xfId="0" applyNumberFormat="1" applyFont="1" applyFill="1" applyBorder="1" applyAlignment="1">
      <alignment horizontal="center" vertical="top" wrapText="1"/>
    </xf>
    <xf numFmtId="0" fontId="24" fillId="4" borderId="0" xfId="2" applyFont="1" applyFill="1" applyBorder="1" applyAlignment="1">
      <alignment horizontal="left" vertical="top"/>
    </xf>
    <xf numFmtId="0" fontId="19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/>
    </xf>
    <xf numFmtId="0" fontId="16" fillId="0" borderId="1" xfId="2" applyNumberFormat="1" applyFont="1" applyBorder="1" applyAlignment="1">
      <alignment horizontal="center" vertical="center"/>
    </xf>
    <xf numFmtId="4" fontId="19" fillId="0" borderId="1" xfId="2" applyNumberFormat="1" applyFont="1" applyBorder="1" applyAlignment="1">
      <alignment horizontal="right"/>
    </xf>
    <xf numFmtId="0" fontId="18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Continuous"/>
    </xf>
    <xf numFmtId="4" fontId="19" fillId="0" borderId="1" xfId="2" applyNumberFormat="1" applyFont="1" applyFill="1" applyBorder="1" applyAlignment="1">
      <alignment horizontal="right"/>
    </xf>
    <xf numFmtId="0" fontId="18" fillId="9" borderId="1" xfId="2" applyFont="1" applyFill="1" applyBorder="1" applyAlignment="1"/>
    <xf numFmtId="0" fontId="18" fillId="9" borderId="1" xfId="2" applyFont="1" applyFill="1" applyBorder="1" applyAlignment="1">
      <alignment horizontal="center"/>
    </xf>
    <xf numFmtId="0" fontId="19" fillId="9" borderId="1" xfId="2" applyNumberFormat="1" applyFont="1" applyFill="1" applyBorder="1" applyAlignment="1">
      <alignment horizontal="centerContinuous"/>
    </xf>
    <xf numFmtId="4" fontId="2" fillId="10" borderId="1" xfId="0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center"/>
    </xf>
    <xf numFmtId="43" fontId="18" fillId="0" borderId="0" xfId="1" applyFont="1" applyFill="1" applyBorder="1"/>
    <xf numFmtId="187" fontId="18" fillId="0" borderId="0" xfId="2" applyNumberFormat="1" applyFont="1" applyFill="1" applyBorder="1"/>
    <xf numFmtId="0" fontId="15" fillId="0" borderId="0" xfId="2" applyFont="1" applyFill="1" applyBorder="1" applyAlignment="1">
      <alignment horizontal="center"/>
    </xf>
    <xf numFmtId="0" fontId="15" fillId="0" borderId="0" xfId="7" applyFont="1" applyFill="1" applyBorder="1" applyAlignment="1">
      <alignment horizontal="left" wrapText="1"/>
    </xf>
    <xf numFmtId="0" fontId="16" fillId="0" borderId="0" xfId="7" applyNumberFormat="1" applyFont="1" applyFill="1" applyBorder="1" applyAlignment="1">
      <alignment horizontal="center" wrapText="1"/>
    </xf>
    <xf numFmtId="43" fontId="15" fillId="0" borderId="0" xfId="1" applyFont="1" applyFill="1" applyBorder="1" applyAlignment="1">
      <alignment wrapText="1"/>
    </xf>
    <xf numFmtId="187" fontId="15" fillId="0" borderId="0" xfId="7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15" fillId="0" borderId="0" xfId="2" applyFont="1" applyFill="1" applyBorder="1"/>
    <xf numFmtId="43" fontId="15" fillId="0" borderId="0" xfId="1" applyFont="1" applyFill="1" applyBorder="1"/>
    <xf numFmtId="187" fontId="15" fillId="0" borderId="0" xfId="2" applyNumberFormat="1" applyFont="1" applyFill="1" applyBorder="1"/>
    <xf numFmtId="0" fontId="15" fillId="0" borderId="0" xfId="2" applyFont="1" applyBorder="1" applyAlignment="1">
      <alignment horizontal="center"/>
    </xf>
    <xf numFmtId="0" fontId="16" fillId="0" borderId="0" xfId="7" applyFont="1" applyFill="1" applyBorder="1" applyAlignment="1">
      <alignment horizontal="left" wrapText="1"/>
    </xf>
    <xf numFmtId="0" fontId="16" fillId="0" borderId="0" xfId="2" applyNumberFormat="1" applyFont="1" applyBorder="1" applyAlignment="1">
      <alignment horizontal="center"/>
    </xf>
    <xf numFmtId="43" fontId="16" fillId="0" borderId="0" xfId="1" applyFont="1" applyFill="1" applyBorder="1" applyAlignment="1">
      <alignment wrapText="1"/>
    </xf>
    <xf numFmtId="187" fontId="16" fillId="0" borderId="0" xfId="7" applyNumberFormat="1" applyFont="1" applyFill="1" applyBorder="1" applyAlignment="1">
      <alignment wrapText="1"/>
    </xf>
    <xf numFmtId="0" fontId="15" fillId="0" borderId="0" xfId="2" applyFont="1" applyBorder="1"/>
    <xf numFmtId="43" fontId="3" fillId="0" borderId="0" xfId="1" applyFont="1" applyFill="1" applyBorder="1" applyAlignment="1">
      <alignment vertical="center" wrapText="1"/>
    </xf>
    <xf numFmtId="187" fontId="15" fillId="0" borderId="0" xfId="2" applyNumberFormat="1" applyFont="1" applyBorder="1"/>
    <xf numFmtId="43" fontId="0" fillId="0" borderId="0" xfId="1" applyFont="1"/>
    <xf numFmtId="0" fontId="3" fillId="8" borderId="1" xfId="0" applyFont="1" applyFill="1" applyBorder="1" applyAlignment="1">
      <alignment horizontal="left" wrapText="1"/>
    </xf>
    <xf numFmtId="43" fontId="15" fillId="0" borderId="0" xfId="1" applyFont="1" applyFill="1" applyBorder="1" applyAlignment="1">
      <alignment horizontal="right"/>
    </xf>
    <xf numFmtId="4" fontId="15" fillId="0" borderId="0" xfId="2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15" fillId="0" borderId="0" xfId="1" applyFont="1" applyBorder="1"/>
    <xf numFmtId="0" fontId="27" fillId="4" borderId="1" xfId="0" applyFont="1" applyFill="1" applyBorder="1" applyAlignment="1">
      <alignment horizontal="left" wrapText="1"/>
    </xf>
    <xf numFmtId="0" fontId="12" fillId="0" borderId="0" xfId="2" applyFont="1" applyBorder="1" applyAlignment="1">
      <alignment horizontal="centerContinuous" vertical="center" wrapText="1"/>
    </xf>
    <xf numFmtId="0" fontId="19" fillId="0" borderId="0" xfId="2" applyNumberFormat="1" applyFont="1" applyBorder="1" applyAlignment="1">
      <alignment horizontal="centerContinuous" vertical="center" wrapText="1"/>
    </xf>
    <xf numFmtId="43" fontId="12" fillId="0" borderId="0" xfId="1" applyFont="1" applyBorder="1" applyAlignment="1">
      <alignment horizontal="centerContinuous" vertical="center" wrapText="1"/>
    </xf>
    <xf numFmtId="0" fontId="18" fillId="11" borderId="1" xfId="2" applyFont="1" applyFill="1" applyBorder="1" applyAlignment="1">
      <alignment horizontal="center"/>
    </xf>
    <xf numFmtId="0" fontId="18" fillId="11" borderId="1" xfId="2" applyFont="1" applyFill="1" applyBorder="1" applyAlignment="1">
      <alignment horizontal="center" vertical="center"/>
    </xf>
    <xf numFmtId="0" fontId="19" fillId="11" borderId="1" xfId="2" applyNumberFormat="1" applyFont="1" applyFill="1" applyBorder="1" applyAlignment="1">
      <alignment horizontal="center" vertical="center"/>
    </xf>
    <xf numFmtId="43" fontId="18" fillId="11" borderId="1" xfId="1" applyFont="1" applyFill="1" applyBorder="1" applyAlignment="1">
      <alignment horizontal="center" vertical="center"/>
    </xf>
    <xf numFmtId="187" fontId="18" fillId="11" borderId="1" xfId="4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/>
    </xf>
    <xf numFmtId="0" fontId="16" fillId="0" borderId="1" xfId="2" applyFont="1" applyBorder="1"/>
    <xf numFmtId="43" fontId="16" fillId="0" borderId="1" xfId="2" applyNumberFormat="1" applyFont="1" applyBorder="1"/>
    <xf numFmtId="0" fontId="16" fillId="0" borderId="1" xfId="2" applyFont="1" applyBorder="1" applyAlignment="1">
      <alignment horizontal="center"/>
    </xf>
    <xf numFmtId="0" fontId="24" fillId="8" borderId="1" xfId="2" applyFont="1" applyFill="1" applyBorder="1" applyAlignment="1">
      <alignment horizontal="left"/>
    </xf>
    <xf numFmtId="0" fontId="16" fillId="0" borderId="1" xfId="7" applyFont="1" applyFill="1" applyBorder="1" applyAlignment="1">
      <alignment horizontal="left" wrapText="1"/>
    </xf>
    <xf numFmtId="0" fontId="12" fillId="0" borderId="1" xfId="2" applyFont="1" applyBorder="1" applyAlignment="1">
      <alignment horizontal="centerContinuous"/>
    </xf>
    <xf numFmtId="0" fontId="16" fillId="0" borderId="1" xfId="2" applyNumberFormat="1" applyFont="1" applyBorder="1" applyAlignment="1">
      <alignment horizontal="center"/>
    </xf>
    <xf numFmtId="43" fontId="19" fillId="0" borderId="1" xfId="2" applyNumberFormat="1" applyFont="1" applyBorder="1"/>
    <xf numFmtId="187" fontId="19" fillId="0" borderId="1" xfId="2" applyNumberFormat="1" applyFont="1" applyBorder="1"/>
    <xf numFmtId="0" fontId="18" fillId="0" borderId="1" xfId="2" applyFont="1" applyFill="1" applyBorder="1" applyAlignment="1">
      <alignment horizontal="centerContinuous"/>
    </xf>
    <xf numFmtId="0" fontId="19" fillId="0" borderId="1" xfId="2" applyNumberFormat="1" applyFont="1" applyBorder="1" applyAlignment="1">
      <alignment horizontal="centerContinuous"/>
    </xf>
    <xf numFmtId="4" fontId="2" fillId="0" borderId="1" xfId="2" applyNumberFormat="1" applyFont="1" applyBorder="1" applyAlignment="1">
      <alignment horizontal="right"/>
    </xf>
    <xf numFmtId="0" fontId="28" fillId="9" borderId="1" xfId="2" applyFont="1" applyFill="1" applyBorder="1" applyAlignment="1">
      <alignment horizontal="centerContinuous"/>
    </xf>
    <xf numFmtId="43" fontId="2" fillId="0" borderId="1" xfId="0" applyNumberFormat="1" applyFont="1" applyBorder="1"/>
    <xf numFmtId="43" fontId="2" fillId="0" borderId="1" xfId="1" applyFont="1" applyBorder="1"/>
    <xf numFmtId="0" fontId="28" fillId="0" borderId="0" xfId="2" applyFont="1" applyFill="1" applyBorder="1" applyAlignment="1">
      <alignment horizontal="centerContinuous"/>
    </xf>
    <xf numFmtId="0" fontId="19" fillId="0" borderId="0" xfId="2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left" wrapText="1"/>
    </xf>
    <xf numFmtId="43" fontId="15" fillId="0" borderId="0" xfId="2" applyNumberFormat="1" applyFont="1"/>
    <xf numFmtId="4" fontId="29" fillId="0" borderId="0" xfId="0" applyNumberFormat="1" applyFont="1" applyFill="1" applyBorder="1" applyAlignment="1">
      <alignment horizontal="right" vertical="center"/>
    </xf>
    <xf numFmtId="43" fontId="30" fillId="0" borderId="0" xfId="1" applyFont="1" applyFill="1" applyBorder="1" applyAlignment="1">
      <alignment horizontal="right" vertical="top" wrapText="1"/>
    </xf>
    <xf numFmtId="4" fontId="30" fillId="0" borderId="0" xfId="0" applyNumberFormat="1" applyFont="1" applyFill="1" applyBorder="1" applyAlignment="1">
      <alignment horizontal="right" vertical="top" wrapText="1"/>
    </xf>
    <xf numFmtId="0" fontId="22" fillId="0" borderId="1" xfId="0" applyNumberFormat="1" applyFont="1" applyFill="1" applyBorder="1" applyAlignment="1" applyProtection="1">
      <alignment horizontal="centerContinuous"/>
    </xf>
    <xf numFmtId="0" fontId="22" fillId="0" borderId="1" xfId="0" applyNumberFormat="1" applyFont="1" applyFill="1" applyBorder="1" applyAlignment="1" applyProtection="1">
      <alignment horizontal="center"/>
    </xf>
    <xf numFmtId="4" fontId="31" fillId="4" borderId="1" xfId="7" applyNumberFormat="1" applyFont="1" applyFill="1" applyBorder="1" applyAlignment="1">
      <alignment horizontal="left" wrapText="1" indent="1"/>
    </xf>
    <xf numFmtId="4" fontId="31" fillId="4" borderId="1" xfId="7" applyNumberFormat="1" applyFont="1" applyFill="1" applyBorder="1" applyAlignment="1">
      <alignment horizontal="right" wrapText="1"/>
    </xf>
    <xf numFmtId="43" fontId="32" fillId="0" borderId="0" xfId="1" applyFont="1" applyFill="1" applyBorder="1" applyAlignment="1">
      <alignment vertical="center" wrapText="1"/>
    </xf>
    <xf numFmtId="187" fontId="33" fillId="0" borderId="0" xfId="2" applyNumberFormat="1" applyFont="1" applyFill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4" fontId="31" fillId="0" borderId="1" xfId="0" applyNumberFormat="1" applyFont="1" applyBorder="1" applyAlignment="1"/>
    <xf numFmtId="0" fontId="34" fillId="0" borderId="0" xfId="7" applyFont="1" applyFill="1" applyBorder="1" applyAlignment="1">
      <alignment wrapText="1"/>
    </xf>
    <xf numFmtId="0" fontId="27" fillId="0" borderId="0" xfId="2" applyNumberFormat="1" applyFont="1" applyFill="1" applyBorder="1" applyAlignment="1">
      <alignment horizontal="center"/>
    </xf>
    <xf numFmtId="43" fontId="35" fillId="0" borderId="0" xfId="1" applyFont="1" applyFill="1" applyBorder="1" applyAlignment="1">
      <alignment horizontal="right"/>
    </xf>
    <xf numFmtId="187" fontId="35" fillId="0" borderId="0" xfId="2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0" fontId="34" fillId="0" borderId="0" xfId="8" applyFont="1"/>
    <xf numFmtId="0" fontId="37" fillId="12" borderId="1" xfId="8" applyFont="1" applyFill="1" applyBorder="1" applyAlignment="1">
      <alignment horizontal="center" vertical="center"/>
    </xf>
    <xf numFmtId="0" fontId="33" fillId="0" borderId="0" xfId="8" applyFont="1"/>
    <xf numFmtId="0" fontId="34" fillId="0" borderId="1" xfId="8" applyFont="1" applyBorder="1" applyAlignment="1">
      <alignment horizontal="center" vertical="center"/>
    </xf>
    <xf numFmtId="0" fontId="34" fillId="0" borderId="1" xfId="8" quotePrefix="1" applyFont="1" applyBorder="1" applyAlignment="1">
      <alignment horizontal="center" vertical="center"/>
    </xf>
    <xf numFmtId="0" fontId="38" fillId="0" borderId="0" xfId="2" applyFont="1" applyAlignment="1">
      <alignment vertical="center" wrapText="1"/>
    </xf>
    <xf numFmtId="189" fontId="38" fillId="0" borderId="1" xfId="8" applyNumberFormat="1" applyFont="1" applyBorder="1" applyAlignment="1">
      <alignment horizontal="right" vertical="center"/>
    </xf>
    <xf numFmtId="189" fontId="38" fillId="0" borderId="1" xfId="8" applyNumberFormat="1" applyFont="1" applyBorder="1" applyAlignment="1">
      <alignment vertical="center"/>
    </xf>
    <xf numFmtId="189" fontId="38" fillId="0" borderId="1" xfId="8" applyNumberFormat="1" applyFont="1" applyBorder="1" applyAlignment="1">
      <alignment vertical="top"/>
    </xf>
    <xf numFmtId="190" fontId="33" fillId="0" borderId="0" xfId="9" applyNumberFormat="1" applyFont="1" applyAlignment="1">
      <alignment horizontal="center" vertical="center"/>
    </xf>
    <xf numFmtId="0" fontId="3" fillId="0" borderId="0" xfId="8" applyFont="1" applyAlignment="1">
      <alignment vertical="center"/>
    </xf>
    <xf numFmtId="0" fontId="38" fillId="0" borderId="5" xfId="8" applyFont="1" applyBorder="1" applyAlignment="1">
      <alignment vertical="center"/>
    </xf>
    <xf numFmtId="187" fontId="33" fillId="0" borderId="0" xfId="8" applyNumberFormat="1" applyFont="1" applyAlignment="1">
      <alignment vertical="center"/>
    </xf>
    <xf numFmtId="0" fontId="34" fillId="0" borderId="0" xfId="8" applyFont="1" applyAlignment="1">
      <alignment horizontal="center" vertical="center"/>
    </xf>
    <xf numFmtId="0" fontId="38" fillId="0" borderId="5" xfId="8" applyFont="1" applyBorder="1" applyAlignment="1">
      <alignment vertical="center" wrapText="1"/>
    </xf>
    <xf numFmtId="0" fontId="38" fillId="0" borderId="0" xfId="8" applyFont="1" applyAlignment="1">
      <alignment vertical="center"/>
    </xf>
    <xf numFmtId="0" fontId="34" fillId="0" borderId="0" xfId="8" applyFont="1" applyAlignment="1">
      <alignment vertical="center"/>
    </xf>
    <xf numFmtId="0" fontId="38" fillId="0" borderId="5" xfId="8" applyFont="1" applyBorder="1" applyAlignment="1">
      <alignment horizontal="left" vertical="center"/>
    </xf>
    <xf numFmtId="0" fontId="38" fillId="0" borderId="5" xfId="2" applyFont="1" applyBorder="1" applyAlignment="1">
      <alignment vertical="center" wrapText="1"/>
    </xf>
    <xf numFmtId="0" fontId="38" fillId="0" borderId="5" xfId="2" applyFont="1" applyBorder="1" applyAlignment="1">
      <alignment horizontal="left" vertical="center" wrapText="1"/>
    </xf>
    <xf numFmtId="189" fontId="39" fillId="13" borderId="1" xfId="8" applyNumberFormat="1" applyFont="1" applyFill="1" applyBorder="1" applyAlignment="1">
      <alignment horizontal="center" vertical="center"/>
    </xf>
    <xf numFmtId="189" fontId="39" fillId="13" borderId="1" xfId="8" applyNumberFormat="1" applyFont="1" applyFill="1" applyBorder="1" applyAlignment="1">
      <alignment vertical="center"/>
    </xf>
    <xf numFmtId="0" fontId="33" fillId="0" borderId="0" xfId="8" applyFont="1" applyAlignment="1">
      <alignment vertical="center"/>
    </xf>
    <xf numFmtId="189" fontId="38" fillId="0" borderId="11" xfId="8" applyNumberFormat="1" applyFont="1" applyBorder="1" applyAlignment="1">
      <alignment vertical="center"/>
    </xf>
    <xf numFmtId="188" fontId="37" fillId="14" borderId="15" xfId="8" applyNumberFormat="1" applyFont="1" applyFill="1" applyBorder="1" applyAlignment="1">
      <alignment horizontal="center" vertical="center"/>
    </xf>
    <xf numFmtId="189" fontId="37" fillId="14" borderId="15" xfId="8" applyNumberFormat="1" applyFont="1" applyFill="1" applyBorder="1" applyAlignment="1">
      <alignment horizontal="center" vertical="center"/>
    </xf>
    <xf numFmtId="0" fontId="34" fillId="0" borderId="0" xfId="8" applyFont="1" applyAlignment="1">
      <alignment horizontal="left"/>
    </xf>
    <xf numFmtId="0" fontId="34" fillId="0" borderId="0" xfId="8" applyFont="1" applyAlignment="1">
      <alignment horizontal="center"/>
    </xf>
    <xf numFmtId="191" fontId="34" fillId="0" borderId="0" xfId="9" applyNumberFormat="1" applyFont="1"/>
    <xf numFmtId="192" fontId="34" fillId="0" borderId="0" xfId="8" applyNumberFormat="1" applyFont="1"/>
    <xf numFmtId="191" fontId="37" fillId="0" borderId="0" xfId="8" applyNumberFormat="1" applyFont="1" applyAlignment="1">
      <alignment vertical="center"/>
    </xf>
    <xf numFmtId="193" fontId="34" fillId="0" borderId="0" xfId="8" applyNumberFormat="1" applyFont="1" applyAlignment="1">
      <alignment vertical="center"/>
    </xf>
    <xf numFmtId="193" fontId="34" fillId="0" borderId="0" xfId="8" applyNumberFormat="1" applyFont="1"/>
    <xf numFmtId="194" fontId="34" fillId="0" borderId="0" xfId="8" applyNumberFormat="1" applyFont="1"/>
    <xf numFmtId="0" fontId="1" fillId="0" borderId="0" xfId="8"/>
    <xf numFmtId="0" fontId="40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0" fontId="37" fillId="12" borderId="1" xfId="2" applyFont="1" applyFill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195" fontId="38" fillId="0" borderId="1" xfId="2" applyNumberFormat="1" applyFont="1" applyBorder="1" applyAlignment="1">
      <alignment horizontal="right" vertical="center"/>
    </xf>
    <xf numFmtId="189" fontId="38" fillId="0" borderId="1" xfId="2" applyNumberFormat="1" applyFont="1" applyBorder="1" applyAlignment="1">
      <alignment vertical="center"/>
    </xf>
    <xf numFmtId="190" fontId="34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4" fillId="0" borderId="1" xfId="2" quotePrefix="1" applyFont="1" applyBorder="1" applyAlignment="1">
      <alignment horizontal="center" vertical="center"/>
    </xf>
    <xf numFmtId="189" fontId="38" fillId="0" borderId="1" xfId="2" applyNumberFormat="1" applyFont="1" applyBorder="1" applyAlignment="1">
      <alignment horizontal="right" vertical="center"/>
    </xf>
    <xf numFmtId="190" fontId="40" fillId="0" borderId="0" xfId="2" applyNumberFormat="1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8" fillId="0" borderId="5" xfId="2" applyFont="1" applyBorder="1" applyAlignment="1">
      <alignment vertical="center"/>
    </xf>
    <xf numFmtId="189" fontId="39" fillId="13" borderId="1" xfId="2" applyNumberFormat="1" applyFont="1" applyFill="1" applyBorder="1" applyAlignment="1">
      <alignment horizontal="center" vertical="center"/>
    </xf>
    <xf numFmtId="189" fontId="39" fillId="13" borderId="1" xfId="2" applyNumberFormat="1" applyFont="1" applyFill="1" applyBorder="1" applyAlignment="1">
      <alignment vertical="center"/>
    </xf>
    <xf numFmtId="189" fontId="38" fillId="0" borderId="11" xfId="2" applyNumberFormat="1" applyFont="1" applyBorder="1" applyAlignment="1">
      <alignment vertical="center"/>
    </xf>
    <xf numFmtId="189" fontId="37" fillId="14" borderId="15" xfId="2" applyNumberFormat="1" applyFont="1" applyFill="1" applyBorder="1" applyAlignment="1">
      <alignment horizontal="center" vertical="center"/>
    </xf>
    <xf numFmtId="3" fontId="40" fillId="0" borderId="0" xfId="2" applyNumberFormat="1" applyFont="1" applyAlignment="1">
      <alignment vertical="center"/>
    </xf>
    <xf numFmtId="0" fontId="34" fillId="0" borderId="0" xfId="2" applyFont="1" applyAlignment="1">
      <alignment horizontal="left"/>
    </xf>
    <xf numFmtId="191" fontId="34" fillId="0" borderId="0" xfId="10" applyNumberFormat="1" applyFont="1" applyAlignment="1">
      <alignment vertical="center"/>
    </xf>
    <xf numFmtId="192" fontId="34" fillId="0" borderId="0" xfId="2" applyNumberFormat="1" applyFont="1" applyAlignment="1">
      <alignment vertical="center"/>
    </xf>
    <xf numFmtId="0" fontId="33" fillId="0" borderId="0" xfId="2" applyFont="1" applyAlignment="1">
      <alignment vertical="center"/>
    </xf>
    <xf numFmtId="191" fontId="37" fillId="0" borderId="0" xfId="2" applyNumberFormat="1" applyFont="1" applyAlignment="1">
      <alignment vertical="center"/>
    </xf>
    <xf numFmtId="193" fontId="34" fillId="0" borderId="0" xfId="2" applyNumberFormat="1" applyFont="1" applyAlignment="1">
      <alignment vertical="center"/>
    </xf>
    <xf numFmtId="194" fontId="34" fillId="0" borderId="0" xfId="2" applyNumberFormat="1" applyFont="1" applyAlignment="1">
      <alignment vertical="center"/>
    </xf>
    <xf numFmtId="0" fontId="36" fillId="0" borderId="0" xfId="2" applyFont="1" applyAlignment="1">
      <alignment vertical="center"/>
    </xf>
    <xf numFmtId="0" fontId="11" fillId="0" borderId="0" xfId="2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12" fillId="0" borderId="0" xfId="2" applyFont="1" applyBorder="1" applyAlignment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center"/>
    </xf>
    <xf numFmtId="0" fontId="37" fillId="14" borderId="12" xfId="8" applyFont="1" applyFill="1" applyBorder="1" applyAlignment="1">
      <alignment horizontal="center" vertical="center"/>
    </xf>
    <xf numFmtId="0" fontId="37" fillId="14" borderId="13" xfId="8" applyFont="1" applyFill="1" applyBorder="1" applyAlignment="1">
      <alignment horizontal="center" vertical="center"/>
    </xf>
    <xf numFmtId="0" fontId="37" fillId="14" borderId="14" xfId="8" applyFont="1" applyFill="1" applyBorder="1" applyAlignment="1">
      <alignment horizontal="center" vertical="center"/>
    </xf>
    <xf numFmtId="0" fontId="37" fillId="0" borderId="0" xfId="8" applyFont="1" applyAlignment="1">
      <alignment horizontal="center" vertical="center"/>
    </xf>
    <xf numFmtId="0" fontId="37" fillId="0" borderId="0" xfId="8" applyFont="1" applyFill="1" applyAlignment="1">
      <alignment horizontal="center" vertical="center"/>
    </xf>
    <xf numFmtId="0" fontId="37" fillId="0" borderId="0" xfId="8" applyFont="1" applyAlignment="1">
      <alignment horizontal="center" vertical="top"/>
    </xf>
    <xf numFmtId="0" fontId="37" fillId="13" borderId="4" xfId="8" applyFont="1" applyFill="1" applyBorder="1" applyAlignment="1">
      <alignment horizontal="center" vertical="center"/>
    </xf>
    <xf numFmtId="0" fontId="37" fillId="13" borderId="7" xfId="8" applyFont="1" applyFill="1" applyBorder="1" applyAlignment="1">
      <alignment horizontal="center" vertical="center"/>
    </xf>
    <xf numFmtId="0" fontId="37" fillId="13" borderId="5" xfId="8" applyFont="1" applyFill="1" applyBorder="1" applyAlignment="1">
      <alignment horizontal="center" vertical="center"/>
    </xf>
    <xf numFmtId="0" fontId="34" fillId="0" borderId="8" xfId="8" applyFont="1" applyBorder="1" applyAlignment="1">
      <alignment horizontal="center" vertical="center"/>
    </xf>
    <xf numFmtId="0" fontId="34" fillId="0" borderId="9" xfId="8" applyFont="1" applyBorder="1" applyAlignment="1">
      <alignment horizontal="center" vertical="center"/>
    </xf>
    <xf numFmtId="0" fontId="34" fillId="0" borderId="10" xfId="8" applyFont="1" applyBorder="1" applyAlignment="1">
      <alignment horizontal="center" vertical="center"/>
    </xf>
    <xf numFmtId="0" fontId="37" fillId="14" borderId="12" xfId="2" applyFont="1" applyFill="1" applyBorder="1" applyAlignment="1">
      <alignment horizontal="center" vertical="center"/>
    </xf>
    <xf numFmtId="0" fontId="37" fillId="14" borderId="13" xfId="2" applyFont="1" applyFill="1" applyBorder="1" applyAlignment="1">
      <alignment horizontal="center" vertical="center"/>
    </xf>
    <xf numFmtId="0" fontId="37" fillId="14" borderId="14" xfId="2" applyFont="1" applyFill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0" borderId="6" xfId="2" applyFont="1" applyBorder="1" applyAlignment="1">
      <alignment horizontal="center" vertical="center"/>
    </xf>
    <xf numFmtId="0" fontId="37" fillId="13" borderId="4" xfId="2" applyFont="1" applyFill="1" applyBorder="1" applyAlignment="1">
      <alignment horizontal="center" vertical="center"/>
    </xf>
    <xf numFmtId="0" fontId="37" fillId="13" borderId="7" xfId="2" applyFont="1" applyFill="1" applyBorder="1" applyAlignment="1">
      <alignment horizontal="center" vertical="center"/>
    </xf>
    <xf numFmtId="0" fontId="37" fillId="13" borderId="5" xfId="2" applyFont="1" applyFill="1" applyBorder="1" applyAlignment="1">
      <alignment horizontal="center" vertical="center"/>
    </xf>
    <xf numFmtId="0" fontId="34" fillId="0" borderId="8" xfId="2" applyFont="1" applyBorder="1" applyAlignment="1">
      <alignment horizontal="center" vertical="center"/>
    </xf>
    <xf numFmtId="0" fontId="34" fillId="0" borderId="9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</cellXfs>
  <cellStyles count="11">
    <cellStyle name="เครื่องหมายจุลภาค 2 2" xfId="4"/>
    <cellStyle name="จุลภาค" xfId="1" builtinId="3"/>
    <cellStyle name="จุลภาค 2 2" xfId="10"/>
    <cellStyle name="จุลภาค 2 3" xfId="9"/>
    <cellStyle name="ปกติ" xfId="0" builtinId="0"/>
    <cellStyle name="ปกติ 2" xfId="5"/>
    <cellStyle name="ปกติ 2 2" xfId="2"/>
    <cellStyle name="ปกติ 2 3" xfId="8"/>
    <cellStyle name="ปกติ 9" xfId="3"/>
    <cellStyle name="ปกติ_Sheet1" xfId="7"/>
    <cellStyle name="ปกติ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1" sqref="N11"/>
    </sheetView>
  </sheetViews>
  <sheetFormatPr defaultRowHeight="14.25" x14ac:dyDescent="0.2"/>
  <cols>
    <col min="1" max="1" width="0.125" customWidth="1"/>
    <col min="3" max="3" width="24.125" customWidth="1"/>
    <col min="6" max="6" width="14.875" customWidth="1"/>
    <col min="8" max="8" width="21.125" customWidth="1"/>
    <col min="11" max="11" width="16" customWidth="1"/>
  </cols>
  <sheetData>
    <row r="1" spans="1:11" ht="21" x14ac:dyDescent="0.3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1" x14ac:dyDescent="0.35">
      <c r="A2" s="204" t="s">
        <v>70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" x14ac:dyDescent="0.3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1" x14ac:dyDescent="0.35">
      <c r="A4" s="1"/>
      <c r="B4" s="2"/>
      <c r="C4" s="1" t="s">
        <v>2</v>
      </c>
      <c r="D4" s="1"/>
      <c r="E4" s="1"/>
      <c r="F4" s="1"/>
      <c r="G4" s="1"/>
      <c r="H4" s="1" t="s">
        <v>3</v>
      </c>
      <c r="I4" s="1"/>
      <c r="J4" s="1"/>
      <c r="K4" s="1"/>
    </row>
    <row r="5" spans="1:11" ht="21" x14ac:dyDescent="0.35">
      <c r="A5" s="3"/>
      <c r="B5" s="4" t="s">
        <v>4</v>
      </c>
      <c r="C5" s="205" t="s">
        <v>5</v>
      </c>
      <c r="D5" s="205"/>
      <c r="E5" s="205"/>
      <c r="F5" s="205"/>
      <c r="G5" s="5" t="s">
        <v>4</v>
      </c>
      <c r="H5" s="205" t="s">
        <v>6</v>
      </c>
      <c r="I5" s="205"/>
      <c r="J5" s="205"/>
      <c r="K5" s="205"/>
    </row>
    <row r="6" spans="1:11" ht="21" x14ac:dyDescent="0.35">
      <c r="A6" s="3"/>
      <c r="B6" s="6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7</v>
      </c>
      <c r="H6" s="7" t="s">
        <v>8</v>
      </c>
      <c r="I6" s="7" t="s">
        <v>9</v>
      </c>
      <c r="J6" s="7" t="s">
        <v>10</v>
      </c>
      <c r="K6" s="7" t="s">
        <v>12</v>
      </c>
    </row>
    <row r="7" spans="1:11" ht="21" x14ac:dyDescent="0.35">
      <c r="A7" s="3"/>
      <c r="B7" s="9">
        <v>1</v>
      </c>
      <c r="C7" s="10" t="s">
        <v>13</v>
      </c>
      <c r="D7" s="11" t="s">
        <v>14</v>
      </c>
      <c r="E7" s="10">
        <v>7.7447999999999997</v>
      </c>
      <c r="F7" s="12">
        <v>11946070.700000001</v>
      </c>
      <c r="G7" s="9">
        <v>1</v>
      </c>
      <c r="H7" s="17" t="s">
        <v>15</v>
      </c>
      <c r="I7" s="10" t="s">
        <v>16</v>
      </c>
      <c r="J7" s="12">
        <v>472.07556</v>
      </c>
      <c r="K7" s="12">
        <v>36737585.799999997</v>
      </c>
    </row>
    <row r="8" spans="1:11" ht="21" x14ac:dyDescent="0.35">
      <c r="A8" s="3"/>
      <c r="B8" s="9">
        <v>2</v>
      </c>
      <c r="C8" s="31" t="s">
        <v>17</v>
      </c>
      <c r="D8" s="13">
        <v>94036090</v>
      </c>
      <c r="E8" s="14">
        <v>700.42544999999996</v>
      </c>
      <c r="F8" s="14">
        <v>6394301.8600000003</v>
      </c>
      <c r="G8" s="9">
        <v>2</v>
      </c>
      <c r="H8" s="10" t="s">
        <v>18</v>
      </c>
      <c r="I8" s="10" t="s">
        <v>19</v>
      </c>
      <c r="J8" s="12">
        <v>80.054699999999997</v>
      </c>
      <c r="K8" s="12">
        <v>30450662.060000002</v>
      </c>
    </row>
    <row r="9" spans="1:11" ht="21" x14ac:dyDescent="0.35">
      <c r="A9" s="3"/>
      <c r="B9" s="9">
        <v>3</v>
      </c>
      <c r="C9" s="15" t="s">
        <v>20</v>
      </c>
      <c r="D9" s="16" t="s">
        <v>21</v>
      </c>
      <c r="E9" s="10">
        <v>110.4</v>
      </c>
      <c r="F9" s="12">
        <v>4141945.8</v>
      </c>
      <c r="G9" s="9">
        <v>3</v>
      </c>
      <c r="H9" s="10" t="s">
        <v>22</v>
      </c>
      <c r="I9" s="10" t="s">
        <v>23</v>
      </c>
      <c r="J9" s="12">
        <v>140.03800000000001</v>
      </c>
      <c r="K9" s="12">
        <v>11570832.140000001</v>
      </c>
    </row>
    <row r="10" spans="1:11" ht="21" x14ac:dyDescent="0.35">
      <c r="A10" s="3"/>
      <c r="B10" s="9">
        <v>4</v>
      </c>
      <c r="C10" s="10" t="s">
        <v>24</v>
      </c>
      <c r="D10" s="13" t="s">
        <v>25</v>
      </c>
      <c r="E10" s="14">
        <v>163.54748000000001</v>
      </c>
      <c r="F10" s="14">
        <v>3680153.04</v>
      </c>
      <c r="G10" s="9">
        <v>4</v>
      </c>
      <c r="H10" s="17" t="s">
        <v>26</v>
      </c>
      <c r="I10" s="10" t="s">
        <v>27</v>
      </c>
      <c r="J10" s="12">
        <v>16.294999999999998</v>
      </c>
      <c r="K10" s="12">
        <v>9396564.25</v>
      </c>
    </row>
    <row r="11" spans="1:11" ht="21" x14ac:dyDescent="0.35">
      <c r="A11" s="3"/>
      <c r="B11" s="9">
        <v>5</v>
      </c>
      <c r="C11" s="32" t="s">
        <v>28</v>
      </c>
      <c r="D11" s="14" t="s">
        <v>29</v>
      </c>
      <c r="E11" s="14">
        <v>4.5796000000000001</v>
      </c>
      <c r="F11" s="14">
        <v>3354504.88</v>
      </c>
      <c r="G11" s="9">
        <v>5</v>
      </c>
      <c r="H11" s="10" t="s">
        <v>30</v>
      </c>
      <c r="I11" s="10" t="s">
        <v>31</v>
      </c>
      <c r="J11" s="12">
        <v>655.17000000000007</v>
      </c>
      <c r="K11" s="12">
        <v>8760836.3900000006</v>
      </c>
    </row>
    <row r="12" spans="1:11" ht="21" x14ac:dyDescent="0.35">
      <c r="A12" s="3"/>
      <c r="B12" s="9">
        <v>6</v>
      </c>
      <c r="C12" s="15" t="s">
        <v>32</v>
      </c>
      <c r="D12" s="14" t="s">
        <v>33</v>
      </c>
      <c r="E12" s="14">
        <v>14.2165</v>
      </c>
      <c r="F12" s="14">
        <v>1878151.27</v>
      </c>
      <c r="G12" s="9">
        <v>6</v>
      </c>
      <c r="H12" s="18" t="s">
        <v>34</v>
      </c>
      <c r="I12" s="10" t="s">
        <v>35</v>
      </c>
      <c r="J12" s="12">
        <v>7.6950000000000003</v>
      </c>
      <c r="K12" s="12">
        <v>8589663.5999999996</v>
      </c>
    </row>
    <row r="13" spans="1:11" ht="21" x14ac:dyDescent="0.35">
      <c r="A13" s="3"/>
      <c r="B13" s="22">
        <v>7</v>
      </c>
      <c r="C13" s="10" t="s">
        <v>36</v>
      </c>
      <c r="D13" s="10" t="s">
        <v>37</v>
      </c>
      <c r="E13" s="14">
        <v>23.367999999999999</v>
      </c>
      <c r="F13" s="14">
        <v>792350.78</v>
      </c>
      <c r="G13" s="9">
        <v>7</v>
      </c>
      <c r="H13" s="10" t="s">
        <v>38</v>
      </c>
      <c r="I13" s="10" t="s">
        <v>39</v>
      </c>
      <c r="J13" s="12">
        <v>134.24664000000001</v>
      </c>
      <c r="K13" s="12">
        <v>8009604.8200000003</v>
      </c>
    </row>
    <row r="14" spans="1:11" ht="21" x14ac:dyDescent="0.35">
      <c r="A14" s="3"/>
      <c r="B14" s="22">
        <v>8</v>
      </c>
      <c r="C14" s="10" t="s">
        <v>40</v>
      </c>
      <c r="D14" s="10" t="s">
        <v>41</v>
      </c>
      <c r="E14" s="14">
        <v>7.9386000000000001</v>
      </c>
      <c r="F14" s="14">
        <v>768519.04</v>
      </c>
      <c r="G14" s="9">
        <v>8</v>
      </c>
      <c r="H14" s="10" t="s">
        <v>42</v>
      </c>
      <c r="I14" s="10" t="s">
        <v>43</v>
      </c>
      <c r="J14" s="12">
        <v>3.1850000000000001</v>
      </c>
      <c r="K14" s="12">
        <v>5623122.75</v>
      </c>
    </row>
    <row r="15" spans="1:11" ht="21" x14ac:dyDescent="0.35">
      <c r="A15" s="3"/>
      <c r="B15" s="22">
        <v>9</v>
      </c>
      <c r="C15" s="10" t="s">
        <v>44</v>
      </c>
      <c r="D15" s="10" t="s">
        <v>45</v>
      </c>
      <c r="E15" s="12">
        <v>0.45500000000000002</v>
      </c>
      <c r="F15" s="12">
        <v>75035.25</v>
      </c>
      <c r="G15" s="9">
        <v>9</v>
      </c>
      <c r="H15" s="18" t="s">
        <v>46</v>
      </c>
      <c r="I15" s="10" t="s">
        <v>47</v>
      </c>
      <c r="J15" s="12">
        <v>184.03000000000003</v>
      </c>
      <c r="K15" s="12">
        <v>4579386.58</v>
      </c>
    </row>
    <row r="16" spans="1:11" ht="21" x14ac:dyDescent="0.35">
      <c r="A16" s="3"/>
      <c r="B16" s="22">
        <v>10</v>
      </c>
      <c r="C16" s="10" t="s">
        <v>48</v>
      </c>
      <c r="D16" s="10" t="s">
        <v>49</v>
      </c>
      <c r="E16" s="12">
        <v>26.04</v>
      </c>
      <c r="F16" s="12">
        <v>53731.09</v>
      </c>
      <c r="G16" s="9">
        <v>10</v>
      </c>
      <c r="H16" s="18" t="s">
        <v>50</v>
      </c>
      <c r="I16" s="10" t="s">
        <v>51</v>
      </c>
      <c r="J16" s="12">
        <v>26.905999999999999</v>
      </c>
      <c r="K16" s="12">
        <v>3677606.59</v>
      </c>
    </row>
    <row r="17" spans="1:11" ht="21" x14ac:dyDescent="0.35">
      <c r="A17" s="3"/>
      <c r="B17" s="10"/>
      <c r="C17" s="19" t="s">
        <v>52</v>
      </c>
      <c r="D17" s="19"/>
      <c r="E17" s="20">
        <v>1058.7154299999997</v>
      </c>
      <c r="F17" s="20">
        <v>33084763.710000001</v>
      </c>
      <c r="G17" s="9"/>
      <c r="H17" s="19" t="s">
        <v>53</v>
      </c>
      <c r="I17" s="19"/>
      <c r="J17" s="21">
        <v>1719.6958999999999</v>
      </c>
      <c r="K17" s="21">
        <v>127395864.98</v>
      </c>
    </row>
    <row r="18" spans="1:11" ht="21" x14ac:dyDescent="0.35">
      <c r="A18" s="3"/>
      <c r="B18" s="206" t="s">
        <v>54</v>
      </c>
      <c r="C18" s="206"/>
      <c r="D18" s="206"/>
      <c r="E18" s="12">
        <v>0</v>
      </c>
      <c r="F18" s="12">
        <v>0</v>
      </c>
      <c r="G18" s="207" t="s">
        <v>54</v>
      </c>
      <c r="H18" s="208"/>
      <c r="I18" s="208"/>
      <c r="J18" s="23">
        <v>1309.3516200000001</v>
      </c>
      <c r="K18" s="23">
        <v>39298327.900000021</v>
      </c>
    </row>
    <row r="19" spans="1:11" ht="21" x14ac:dyDescent="0.35">
      <c r="A19" s="3"/>
      <c r="B19" s="24"/>
      <c r="C19" s="201" t="s">
        <v>55</v>
      </c>
      <c r="D19" s="202"/>
      <c r="E19" s="20">
        <v>1058.7154299999997</v>
      </c>
      <c r="F19" s="20">
        <v>33084763.710000001</v>
      </c>
      <c r="G19" s="25"/>
      <c r="H19" s="203" t="s">
        <v>56</v>
      </c>
      <c r="I19" s="203"/>
      <c r="J19" s="26">
        <v>3029.0475200000001</v>
      </c>
      <c r="K19" s="21">
        <v>166694192.88000003</v>
      </c>
    </row>
    <row r="20" spans="1:11" ht="21" x14ac:dyDescent="0.35">
      <c r="A20" s="3" t="s">
        <v>67</v>
      </c>
      <c r="B20" s="3"/>
      <c r="C20" s="3"/>
      <c r="D20" s="3"/>
      <c r="E20" s="3"/>
      <c r="F20" s="3"/>
      <c r="G20" s="3" t="s">
        <v>68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7" right="0.2899999999999999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1" sqref="N11"/>
    </sheetView>
  </sheetViews>
  <sheetFormatPr defaultRowHeight="14.25" x14ac:dyDescent="0.2"/>
  <cols>
    <col min="1" max="1" width="3.25" customWidth="1"/>
    <col min="2" max="2" width="6.375" customWidth="1"/>
    <col min="3" max="3" width="24.875" customWidth="1"/>
    <col min="6" max="6" width="13.125" bestFit="1" customWidth="1"/>
    <col min="7" max="7" width="7.25" customWidth="1"/>
    <col min="8" max="8" width="26.375" customWidth="1"/>
    <col min="10" max="10" width="10.75" customWidth="1"/>
    <col min="11" max="11" width="14.125" bestFit="1" customWidth="1"/>
  </cols>
  <sheetData>
    <row r="1" spans="1:11" ht="21" x14ac:dyDescent="0.3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1" x14ac:dyDescent="0.35">
      <c r="A2" s="204" t="s">
        <v>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" x14ac:dyDescent="0.35">
      <c r="A3" s="204" t="s">
        <v>73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1" x14ac:dyDescent="0.35">
      <c r="A4" s="1"/>
      <c r="B4" s="2"/>
      <c r="C4" s="1" t="s">
        <v>2</v>
      </c>
      <c r="D4" s="1"/>
      <c r="E4" s="1"/>
      <c r="F4" s="1"/>
      <c r="G4" s="1"/>
      <c r="H4" s="1" t="s">
        <v>3</v>
      </c>
      <c r="I4" s="1"/>
      <c r="J4" s="1"/>
      <c r="K4" s="1"/>
    </row>
    <row r="5" spans="1:11" ht="21" x14ac:dyDescent="0.35">
      <c r="A5" s="3"/>
      <c r="B5" s="4" t="s">
        <v>4</v>
      </c>
      <c r="C5" s="205" t="s">
        <v>5</v>
      </c>
      <c r="D5" s="205"/>
      <c r="E5" s="205"/>
      <c r="F5" s="205"/>
      <c r="G5" s="5" t="s">
        <v>4</v>
      </c>
      <c r="H5" s="205" t="s">
        <v>6</v>
      </c>
      <c r="I5" s="205"/>
      <c r="J5" s="205"/>
      <c r="K5" s="205"/>
    </row>
    <row r="6" spans="1:11" ht="21" x14ac:dyDescent="0.35">
      <c r="A6" s="3"/>
      <c r="B6" s="6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7</v>
      </c>
      <c r="H6" s="7" t="s">
        <v>8</v>
      </c>
      <c r="I6" s="7" t="s">
        <v>9</v>
      </c>
      <c r="J6" s="7" t="s">
        <v>10</v>
      </c>
      <c r="K6" s="7" t="s">
        <v>12</v>
      </c>
    </row>
    <row r="7" spans="1:11" ht="21" x14ac:dyDescent="0.35">
      <c r="A7" s="3"/>
      <c r="B7" s="9">
        <v>1</v>
      </c>
      <c r="C7" s="10" t="s">
        <v>13</v>
      </c>
      <c r="D7" s="11" t="s">
        <v>14</v>
      </c>
      <c r="E7" s="10">
        <v>14.929600000000001</v>
      </c>
      <c r="F7" s="12">
        <v>24122617.630000003</v>
      </c>
      <c r="G7" s="9">
        <v>1</v>
      </c>
      <c r="H7" s="10" t="s">
        <v>18</v>
      </c>
      <c r="I7" s="10">
        <v>24029020</v>
      </c>
      <c r="J7" s="12">
        <v>312.15780000000007</v>
      </c>
      <c r="K7" s="12">
        <v>113729525.28</v>
      </c>
    </row>
    <row r="8" spans="1:11" ht="21" x14ac:dyDescent="0.35">
      <c r="A8" s="3"/>
      <c r="B8" s="9">
        <v>2</v>
      </c>
      <c r="C8" s="30" t="s">
        <v>17</v>
      </c>
      <c r="D8" s="13">
        <v>94036090</v>
      </c>
      <c r="E8" s="14">
        <v>1587.6332499999999</v>
      </c>
      <c r="F8" s="14">
        <v>13394687.49</v>
      </c>
      <c r="G8" s="9">
        <v>2</v>
      </c>
      <c r="H8" s="10" t="s">
        <v>59</v>
      </c>
      <c r="I8" s="10">
        <v>84159019</v>
      </c>
      <c r="J8" s="12">
        <v>120.08425</v>
      </c>
      <c r="K8" s="12">
        <v>12224449.420000002</v>
      </c>
    </row>
    <row r="9" spans="1:11" ht="21" x14ac:dyDescent="0.35">
      <c r="A9" s="3"/>
      <c r="B9" s="9">
        <v>3</v>
      </c>
      <c r="C9" s="27" t="s">
        <v>57</v>
      </c>
      <c r="D9" s="28" t="s">
        <v>58</v>
      </c>
      <c r="E9" s="10">
        <v>101.20099999999999</v>
      </c>
      <c r="F9" s="12">
        <v>8635689.6099999994</v>
      </c>
      <c r="G9" s="9">
        <v>3</v>
      </c>
      <c r="H9" s="10" t="s">
        <v>26</v>
      </c>
      <c r="I9" s="10">
        <v>87021099</v>
      </c>
      <c r="J9" s="12">
        <v>34.530119999999997</v>
      </c>
      <c r="K9" s="12">
        <v>9104318.0599999987</v>
      </c>
    </row>
    <row r="10" spans="1:11" ht="21" x14ac:dyDescent="0.35">
      <c r="A10" s="3"/>
      <c r="B10" s="9">
        <v>4</v>
      </c>
      <c r="C10" s="10" t="s">
        <v>32</v>
      </c>
      <c r="D10" s="13" t="s">
        <v>33</v>
      </c>
      <c r="E10" s="14">
        <v>35.516499999999994</v>
      </c>
      <c r="F10" s="14">
        <v>5750325.8900000006</v>
      </c>
      <c r="G10" s="9">
        <v>4</v>
      </c>
      <c r="H10" s="17" t="s">
        <v>30</v>
      </c>
      <c r="I10" s="10">
        <v>11071000</v>
      </c>
      <c r="J10" s="12">
        <v>594.1</v>
      </c>
      <c r="K10" s="12">
        <v>8403679.2100000009</v>
      </c>
    </row>
    <row r="11" spans="1:11" ht="21" x14ac:dyDescent="0.35">
      <c r="A11" s="3"/>
      <c r="B11" s="9">
        <v>5</v>
      </c>
      <c r="C11" s="15" t="s">
        <v>20</v>
      </c>
      <c r="D11" s="14" t="s">
        <v>21</v>
      </c>
      <c r="E11" s="14">
        <v>110.4</v>
      </c>
      <c r="F11" s="14">
        <v>4141945.8</v>
      </c>
      <c r="G11" s="9">
        <v>5</v>
      </c>
      <c r="H11" s="10" t="s">
        <v>62</v>
      </c>
      <c r="I11" s="10">
        <v>69072394</v>
      </c>
      <c r="J11" s="12">
        <v>564.23400000000004</v>
      </c>
      <c r="K11" s="12">
        <v>7301908.8799999999</v>
      </c>
    </row>
    <row r="12" spans="1:11" ht="21" x14ac:dyDescent="0.35">
      <c r="A12" s="3"/>
      <c r="B12" s="9">
        <v>6</v>
      </c>
      <c r="C12" s="15" t="s">
        <v>60</v>
      </c>
      <c r="D12" s="14" t="s">
        <v>61</v>
      </c>
      <c r="E12" s="14">
        <v>2.72</v>
      </c>
      <c r="F12" s="14">
        <v>4086328.5</v>
      </c>
      <c r="G12" s="9">
        <v>6</v>
      </c>
      <c r="H12" s="18" t="s">
        <v>63</v>
      </c>
      <c r="I12" s="10">
        <v>73081090</v>
      </c>
      <c r="J12" s="12">
        <v>181.73</v>
      </c>
      <c r="K12" s="12">
        <v>6336702.2000000002</v>
      </c>
    </row>
    <row r="13" spans="1:11" ht="21" x14ac:dyDescent="0.35">
      <c r="A13" s="3"/>
      <c r="B13" s="22">
        <v>7</v>
      </c>
      <c r="C13" s="10" t="s">
        <v>24</v>
      </c>
      <c r="D13" s="10" t="s">
        <v>25</v>
      </c>
      <c r="E13" s="14">
        <v>163.54748000000001</v>
      </c>
      <c r="F13" s="14">
        <v>3680153.04</v>
      </c>
      <c r="G13" s="9">
        <v>7</v>
      </c>
      <c r="H13" s="10" t="s">
        <v>38</v>
      </c>
      <c r="I13" s="10">
        <v>40111000</v>
      </c>
      <c r="J13" s="12">
        <v>258.56015000000002</v>
      </c>
      <c r="K13" s="12">
        <v>6246510.6599999992</v>
      </c>
    </row>
    <row r="14" spans="1:11" ht="21" x14ac:dyDescent="0.35">
      <c r="A14" s="3"/>
      <c r="B14" s="22">
        <v>8</v>
      </c>
      <c r="C14" s="10" t="s">
        <v>28</v>
      </c>
      <c r="D14" s="10" t="s">
        <v>29</v>
      </c>
      <c r="E14" s="14">
        <v>4.5796000000000001</v>
      </c>
      <c r="F14" s="14">
        <v>3354504.88</v>
      </c>
      <c r="G14" s="9">
        <v>8</v>
      </c>
      <c r="H14" s="31" t="s">
        <v>64</v>
      </c>
      <c r="I14" s="10">
        <v>87141090</v>
      </c>
      <c r="J14" s="12">
        <v>170.85</v>
      </c>
      <c r="K14" s="12">
        <v>4805474.6300000008</v>
      </c>
    </row>
    <row r="15" spans="1:11" ht="21" x14ac:dyDescent="0.35">
      <c r="A15" s="3"/>
      <c r="B15" s="22">
        <v>9</v>
      </c>
      <c r="C15" s="10" t="s">
        <v>40</v>
      </c>
      <c r="D15" s="10" t="s">
        <v>41</v>
      </c>
      <c r="E15" s="12">
        <v>14.938600000000001</v>
      </c>
      <c r="F15" s="12">
        <v>1404170.1400000001</v>
      </c>
      <c r="G15" s="9">
        <v>9</v>
      </c>
      <c r="H15" s="10" t="s">
        <v>65</v>
      </c>
      <c r="I15" s="10">
        <v>73089099</v>
      </c>
      <c r="J15" s="12">
        <v>19.558</v>
      </c>
      <c r="K15" s="12">
        <v>3427850.38</v>
      </c>
    </row>
    <row r="16" spans="1:11" ht="21" x14ac:dyDescent="0.35">
      <c r="A16" s="3"/>
      <c r="B16" s="22">
        <v>10</v>
      </c>
      <c r="C16" s="10" t="s">
        <v>36</v>
      </c>
      <c r="D16" s="10" t="s">
        <v>37</v>
      </c>
      <c r="E16" s="12">
        <v>23.367999999999999</v>
      </c>
      <c r="F16" s="12">
        <v>792350.78</v>
      </c>
      <c r="G16" s="9">
        <v>10</v>
      </c>
      <c r="H16" s="10" t="s">
        <v>66</v>
      </c>
      <c r="I16" s="10">
        <v>82059000</v>
      </c>
      <c r="J16" s="12">
        <v>17.60303</v>
      </c>
      <c r="K16" s="12">
        <v>2501710.31</v>
      </c>
    </row>
    <row r="17" spans="1:11" ht="21" x14ac:dyDescent="0.35">
      <c r="A17" s="3"/>
      <c r="B17" s="10"/>
      <c r="C17" s="19" t="s">
        <v>52</v>
      </c>
      <c r="D17" s="19"/>
      <c r="E17" s="20">
        <f>SUM(E7:E16)</f>
        <v>2058.83403</v>
      </c>
      <c r="F17" s="20">
        <f>SUM(F7:F16)</f>
        <v>69362773.760000005</v>
      </c>
      <c r="G17" s="9"/>
      <c r="H17" s="19" t="s">
        <v>53</v>
      </c>
      <c r="I17" s="19"/>
      <c r="J17" s="21">
        <v>3744.12122</v>
      </c>
      <c r="K17" s="21">
        <v>279911001.77999997</v>
      </c>
    </row>
    <row r="18" spans="1:11" ht="21" x14ac:dyDescent="0.35">
      <c r="A18" s="3"/>
      <c r="B18" s="206" t="s">
        <v>54</v>
      </c>
      <c r="C18" s="206"/>
      <c r="D18" s="206"/>
      <c r="E18" s="12">
        <v>26.494999999999997</v>
      </c>
      <c r="F18" s="12">
        <v>128766.34</v>
      </c>
      <c r="G18" s="207" t="s">
        <v>54</v>
      </c>
      <c r="H18" s="208"/>
      <c r="I18" s="208"/>
      <c r="J18" s="23">
        <v>266.58506</v>
      </c>
      <c r="K18" s="23">
        <v>24068702.539999995</v>
      </c>
    </row>
    <row r="19" spans="1:11" ht="21" x14ac:dyDescent="0.35">
      <c r="A19" s="3"/>
      <c r="B19" s="24"/>
      <c r="C19" s="201" t="s">
        <v>55</v>
      </c>
      <c r="D19" s="202"/>
      <c r="E19" s="20">
        <v>2085.3290299999999</v>
      </c>
      <c r="F19" s="20">
        <v>69491540.100000009</v>
      </c>
      <c r="G19" s="25"/>
      <c r="H19" s="203" t="s">
        <v>56</v>
      </c>
      <c r="I19" s="203"/>
      <c r="J19" s="21">
        <v>4010.7062800000003</v>
      </c>
      <c r="K19" s="21">
        <v>303979704.31999993</v>
      </c>
    </row>
    <row r="20" spans="1:11" ht="21" x14ac:dyDescent="0.35">
      <c r="A20" s="3" t="s">
        <v>71</v>
      </c>
      <c r="B20" s="3"/>
      <c r="C20" s="3"/>
      <c r="D20" s="3"/>
      <c r="E20" s="3"/>
      <c r="F20" s="3"/>
      <c r="G20" s="3" t="s">
        <v>72</v>
      </c>
      <c r="H20" s="3"/>
      <c r="I20" s="3"/>
      <c r="J20" s="29"/>
      <c r="K20" s="29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7" right="0.2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L11" sqref="L11"/>
    </sheetView>
  </sheetViews>
  <sheetFormatPr defaultRowHeight="23.25" x14ac:dyDescent="0.35"/>
  <cols>
    <col min="1" max="1" width="5.5" style="35" customWidth="1"/>
    <col min="2" max="2" width="23" style="34" customWidth="1"/>
    <col min="3" max="3" width="9.75" style="36" customWidth="1"/>
    <col min="4" max="4" width="18.875" style="37" customWidth="1"/>
    <col min="5" max="5" width="22.75" style="38" customWidth="1"/>
    <col min="6" max="6" width="5.25" style="34" customWidth="1"/>
    <col min="7" max="7" width="12.5" style="34" bestFit="1" customWidth="1"/>
    <col min="8" max="8" width="28.75" style="34" customWidth="1"/>
    <col min="9" max="9" width="13.5" style="34" bestFit="1" customWidth="1"/>
    <col min="10" max="10" width="17.125" style="34" customWidth="1"/>
    <col min="11" max="11" width="13.375" style="34" bestFit="1" customWidth="1"/>
    <col min="12" max="12" width="10.125" style="34" bestFit="1" customWidth="1"/>
    <col min="13" max="13" width="12.5" style="34" bestFit="1" customWidth="1"/>
    <col min="14" max="16384" width="9" style="34"/>
  </cols>
  <sheetData>
    <row r="1" spans="1:12" ht="23.25" customHeight="1" x14ac:dyDescent="0.35">
      <c r="A1" s="210" t="s">
        <v>0</v>
      </c>
      <c r="B1" s="210"/>
      <c r="C1" s="210"/>
      <c r="D1" s="210"/>
      <c r="E1" s="210"/>
      <c r="F1" s="211" t="s">
        <v>74</v>
      </c>
      <c r="G1" s="211"/>
      <c r="H1" s="211"/>
      <c r="I1" s="211"/>
      <c r="J1" s="211"/>
    </row>
    <row r="2" spans="1:12" ht="23.25" customHeight="1" x14ac:dyDescent="0.35">
      <c r="A2" s="210" t="s">
        <v>75</v>
      </c>
      <c r="B2" s="210"/>
      <c r="C2" s="210"/>
      <c r="D2" s="210"/>
      <c r="E2" s="210"/>
      <c r="F2" s="211" t="s">
        <v>76</v>
      </c>
      <c r="G2" s="211"/>
      <c r="H2" s="211"/>
      <c r="I2" s="211"/>
      <c r="J2" s="211"/>
    </row>
    <row r="3" spans="1:12" ht="23.25" customHeight="1" x14ac:dyDescent="0.35">
      <c r="A3" s="210" t="s">
        <v>77</v>
      </c>
      <c r="B3" s="210"/>
      <c r="C3" s="210"/>
      <c r="D3" s="210"/>
      <c r="E3" s="210"/>
      <c r="F3" s="211" t="s">
        <v>78</v>
      </c>
      <c r="G3" s="211"/>
      <c r="H3" s="211"/>
      <c r="I3" s="211"/>
      <c r="J3" s="211"/>
    </row>
    <row r="4" spans="1:12" ht="23.25" customHeight="1" x14ac:dyDescent="0.35">
      <c r="F4" s="39"/>
      <c r="G4" s="39"/>
      <c r="H4" s="39"/>
      <c r="I4" s="39"/>
      <c r="J4" s="39"/>
    </row>
    <row r="5" spans="1:12" ht="30" customHeight="1" x14ac:dyDescent="0.35">
      <c r="A5" s="40" t="s">
        <v>79</v>
      </c>
      <c r="B5" s="41" t="s">
        <v>8</v>
      </c>
      <c r="C5" s="42" t="s">
        <v>9</v>
      </c>
      <c r="D5" s="43" t="s">
        <v>80</v>
      </c>
      <c r="E5" s="44" t="s">
        <v>11</v>
      </c>
      <c r="F5" s="45" t="s">
        <v>79</v>
      </c>
      <c r="G5" s="46" t="s">
        <v>81</v>
      </c>
      <c r="H5" s="47" t="s">
        <v>82</v>
      </c>
      <c r="I5" s="48" t="s">
        <v>83</v>
      </c>
      <c r="J5" s="48" t="s">
        <v>84</v>
      </c>
    </row>
    <row r="6" spans="1:12" ht="23.25" customHeight="1" x14ac:dyDescent="0.35">
      <c r="A6" s="49">
        <v>1</v>
      </c>
      <c r="B6" s="50" t="s">
        <v>85</v>
      </c>
      <c r="C6" s="51">
        <v>27101971</v>
      </c>
      <c r="D6" s="12">
        <v>8867659.0500000007</v>
      </c>
      <c r="E6" s="12">
        <v>160148284.99000001</v>
      </c>
      <c r="F6" s="33">
        <v>1</v>
      </c>
      <c r="G6" s="51">
        <v>27101971</v>
      </c>
      <c r="H6" s="50" t="s">
        <v>85</v>
      </c>
      <c r="I6" s="12">
        <v>8867659.0500000007</v>
      </c>
      <c r="J6" s="12">
        <v>160148284.99000001</v>
      </c>
    </row>
    <row r="7" spans="1:12" ht="23.25" customHeight="1" x14ac:dyDescent="0.35">
      <c r="A7" s="49">
        <v>2</v>
      </c>
      <c r="B7" s="50" t="s">
        <v>86</v>
      </c>
      <c r="C7" s="51">
        <v>27101224</v>
      </c>
      <c r="D7" s="12">
        <v>2122586.08</v>
      </c>
      <c r="E7" s="12">
        <v>44023121.130000003</v>
      </c>
      <c r="F7" s="33">
        <v>2</v>
      </c>
      <c r="G7" s="51">
        <v>27101224</v>
      </c>
      <c r="H7" s="50" t="s">
        <v>86</v>
      </c>
      <c r="I7" s="12">
        <v>2122586.08</v>
      </c>
      <c r="J7" s="12">
        <v>44023121.130000003</v>
      </c>
      <c r="K7" s="52"/>
      <c r="L7" s="35"/>
    </row>
    <row r="8" spans="1:12" ht="23.25" customHeight="1" x14ac:dyDescent="0.35">
      <c r="A8" s="49">
        <v>3</v>
      </c>
      <c r="B8" s="50" t="s">
        <v>87</v>
      </c>
      <c r="C8" s="51">
        <v>27101212</v>
      </c>
      <c r="D8" s="12">
        <v>1067980</v>
      </c>
      <c r="E8" s="12">
        <v>21922017.489999998</v>
      </c>
      <c r="F8" s="33">
        <v>3</v>
      </c>
      <c r="G8" s="51">
        <v>27101212</v>
      </c>
      <c r="H8" s="50" t="s">
        <v>87</v>
      </c>
      <c r="I8" s="12">
        <v>1067980</v>
      </c>
      <c r="J8" s="12">
        <v>21922017.489999998</v>
      </c>
    </row>
    <row r="9" spans="1:12" ht="23.25" customHeight="1" x14ac:dyDescent="0.35">
      <c r="A9" s="49">
        <v>4</v>
      </c>
      <c r="B9" s="50" t="s">
        <v>88</v>
      </c>
      <c r="C9" s="51">
        <v>87011011</v>
      </c>
      <c r="D9" s="12">
        <v>178676</v>
      </c>
      <c r="E9" s="12">
        <v>18708646.199999999</v>
      </c>
      <c r="F9" s="33">
        <v>4</v>
      </c>
      <c r="G9" s="51">
        <v>87011011</v>
      </c>
      <c r="H9" s="50" t="s">
        <v>88</v>
      </c>
      <c r="I9" s="12">
        <v>178676</v>
      </c>
      <c r="J9" s="12">
        <v>18708646.199999999</v>
      </c>
    </row>
    <row r="10" spans="1:12" ht="23.25" customHeight="1" x14ac:dyDescent="0.35">
      <c r="A10" s="49">
        <v>5</v>
      </c>
      <c r="B10" s="50" t="s">
        <v>89</v>
      </c>
      <c r="C10" s="51">
        <v>85071099</v>
      </c>
      <c r="D10" s="12">
        <v>149293.04999999999</v>
      </c>
      <c r="E10" s="12">
        <v>17377891.109999999</v>
      </c>
      <c r="F10" s="33">
        <v>5</v>
      </c>
      <c r="G10" s="51">
        <v>85071099</v>
      </c>
      <c r="H10" s="50" t="s">
        <v>89</v>
      </c>
      <c r="I10" s="12">
        <v>149293.04999999999</v>
      </c>
      <c r="J10" s="12">
        <v>17377891.109999999</v>
      </c>
    </row>
    <row r="11" spans="1:12" ht="23.25" customHeight="1" x14ac:dyDescent="0.35">
      <c r="A11" s="49">
        <v>6</v>
      </c>
      <c r="B11" s="50" t="s">
        <v>90</v>
      </c>
      <c r="C11" s="51">
        <v>27101943</v>
      </c>
      <c r="D11" s="12">
        <v>256113.63</v>
      </c>
      <c r="E11" s="12">
        <v>16581106.77</v>
      </c>
      <c r="F11" s="33">
        <v>6</v>
      </c>
      <c r="G11" s="51">
        <v>27101943</v>
      </c>
      <c r="H11" s="50" t="s">
        <v>90</v>
      </c>
      <c r="I11" s="12">
        <v>256113.63</v>
      </c>
      <c r="J11" s="12">
        <v>16581106.77</v>
      </c>
    </row>
    <row r="12" spans="1:12" ht="23.25" customHeight="1" x14ac:dyDescent="0.35">
      <c r="A12" s="49">
        <v>7</v>
      </c>
      <c r="B12" s="50" t="s">
        <v>91</v>
      </c>
      <c r="C12" s="51">
        <v>29224220</v>
      </c>
      <c r="D12" s="12">
        <v>211104</v>
      </c>
      <c r="E12" s="12">
        <v>15308499.41</v>
      </c>
      <c r="F12" s="33">
        <v>7</v>
      </c>
      <c r="G12" s="51">
        <v>29224220</v>
      </c>
      <c r="H12" s="50" t="s">
        <v>91</v>
      </c>
      <c r="I12" s="12">
        <v>211104</v>
      </c>
      <c r="J12" s="12">
        <v>15308499.41</v>
      </c>
    </row>
    <row r="13" spans="1:12" ht="23.25" customHeight="1" x14ac:dyDescent="0.35">
      <c r="A13" s="49">
        <v>8</v>
      </c>
      <c r="B13" s="50" t="s">
        <v>92</v>
      </c>
      <c r="C13" s="51">
        <v>27160000</v>
      </c>
      <c r="D13" s="12">
        <v>4</v>
      </c>
      <c r="E13" s="12">
        <v>15293689.449999999</v>
      </c>
      <c r="F13" s="33">
        <v>8</v>
      </c>
      <c r="G13" s="51">
        <v>27160000</v>
      </c>
      <c r="H13" s="50" t="s">
        <v>92</v>
      </c>
      <c r="I13" s="12">
        <v>4</v>
      </c>
      <c r="J13" s="12">
        <v>15293689.449999999</v>
      </c>
    </row>
    <row r="14" spans="1:12" ht="23.25" customHeight="1" x14ac:dyDescent="0.35">
      <c r="A14" s="49">
        <v>9</v>
      </c>
      <c r="B14" s="50" t="s">
        <v>93</v>
      </c>
      <c r="C14" s="51">
        <v>19051000</v>
      </c>
      <c r="D14" s="12">
        <v>136580.44</v>
      </c>
      <c r="E14" s="12">
        <v>11905441.039999999</v>
      </c>
      <c r="F14" s="33">
        <v>9</v>
      </c>
      <c r="G14" s="51">
        <v>19051000</v>
      </c>
      <c r="H14" s="50" t="s">
        <v>93</v>
      </c>
      <c r="I14" s="12">
        <v>136580.44</v>
      </c>
      <c r="J14" s="12">
        <v>11905441.039999999</v>
      </c>
    </row>
    <row r="15" spans="1:12" ht="23.25" customHeight="1" x14ac:dyDescent="0.35">
      <c r="A15" s="49">
        <v>10</v>
      </c>
      <c r="B15" s="50" t="s">
        <v>94</v>
      </c>
      <c r="C15" s="51">
        <v>23099012</v>
      </c>
      <c r="D15" s="12">
        <v>888760</v>
      </c>
      <c r="E15" s="12">
        <v>11281965</v>
      </c>
      <c r="F15" s="33">
        <v>10</v>
      </c>
      <c r="G15" s="51">
        <v>23099012</v>
      </c>
      <c r="H15" s="50" t="s">
        <v>94</v>
      </c>
      <c r="I15" s="12">
        <v>888760</v>
      </c>
      <c r="J15" s="12">
        <v>11281965</v>
      </c>
    </row>
    <row r="16" spans="1:12" ht="24.75" customHeight="1" x14ac:dyDescent="0.4">
      <c r="A16" s="53"/>
      <c r="B16" s="54" t="s">
        <v>95</v>
      </c>
      <c r="C16" s="55"/>
      <c r="D16" s="56">
        <f>SUM(D6:D15)</f>
        <v>13878756.250000002</v>
      </c>
      <c r="E16" s="56">
        <f>SUM(E6:E15)</f>
        <v>332550662.59000003</v>
      </c>
      <c r="F16" s="33">
        <v>11</v>
      </c>
      <c r="G16" s="51">
        <v>27101226</v>
      </c>
      <c r="H16" s="50" t="s">
        <v>96</v>
      </c>
      <c r="I16" s="12">
        <v>540940</v>
      </c>
      <c r="J16" s="12">
        <v>10780609.390000001</v>
      </c>
    </row>
    <row r="17" spans="1:10" ht="23.25" customHeight="1" x14ac:dyDescent="0.35">
      <c r="A17" s="57"/>
      <c r="B17" s="58" t="s">
        <v>54</v>
      </c>
      <c r="C17" s="59"/>
      <c r="D17" s="60">
        <f>D18-D16</f>
        <v>19121503.537</v>
      </c>
      <c r="E17" s="60">
        <f>E18-E16</f>
        <v>555556412.87000096</v>
      </c>
      <c r="F17" s="33">
        <v>12</v>
      </c>
      <c r="G17" s="51">
        <v>39232199</v>
      </c>
      <c r="H17" s="50" t="s">
        <v>97</v>
      </c>
      <c r="I17" s="12">
        <v>173575.8</v>
      </c>
      <c r="J17" s="12">
        <v>10583817.01</v>
      </c>
    </row>
    <row r="18" spans="1:10" ht="28.5" customHeight="1" x14ac:dyDescent="0.35">
      <c r="A18" s="61"/>
      <c r="B18" s="62" t="s">
        <v>98</v>
      </c>
      <c r="C18" s="63"/>
      <c r="D18" s="64">
        <v>33000259.787</v>
      </c>
      <c r="E18" s="64">
        <v>888107075.46000099</v>
      </c>
      <c r="F18" s="33">
        <v>13</v>
      </c>
      <c r="G18" s="51">
        <v>90318090</v>
      </c>
      <c r="H18" s="50" t="s">
        <v>99</v>
      </c>
      <c r="I18" s="12">
        <v>28.83</v>
      </c>
      <c r="J18" s="12">
        <v>10542400</v>
      </c>
    </row>
    <row r="19" spans="1:10" ht="23.25" customHeight="1" x14ac:dyDescent="0.35">
      <c r="A19" s="65"/>
      <c r="B19" s="66"/>
      <c r="C19" s="67"/>
      <c r="D19" s="68"/>
      <c r="E19" s="69"/>
      <c r="F19" s="33">
        <v>14</v>
      </c>
      <c r="G19" s="51">
        <v>72142059</v>
      </c>
      <c r="H19" s="50" t="s">
        <v>100</v>
      </c>
      <c r="I19" s="12">
        <v>675481.3</v>
      </c>
      <c r="J19" s="12">
        <v>10138159.35</v>
      </c>
    </row>
    <row r="20" spans="1:10" ht="23.25" customHeight="1" x14ac:dyDescent="0.35">
      <c r="A20" s="70"/>
      <c r="B20" s="71"/>
      <c r="C20" s="72"/>
      <c r="D20" s="73"/>
      <c r="E20" s="74"/>
      <c r="F20" s="33">
        <v>15</v>
      </c>
      <c r="G20" s="51">
        <v>21069030</v>
      </c>
      <c r="H20" s="75" t="s">
        <v>101</v>
      </c>
      <c r="I20" s="12">
        <v>203197.2</v>
      </c>
      <c r="J20" s="12">
        <v>9823794.8100000005</v>
      </c>
    </row>
    <row r="21" spans="1:10" ht="23.25" customHeight="1" x14ac:dyDescent="0.35">
      <c r="A21" s="70"/>
      <c r="B21" s="76"/>
      <c r="C21" s="67"/>
      <c r="D21" s="77"/>
      <c r="E21" s="78"/>
      <c r="F21" s="33">
        <v>16</v>
      </c>
      <c r="G21" s="51">
        <v>39232119</v>
      </c>
      <c r="H21" s="75" t="s">
        <v>97</v>
      </c>
      <c r="I21" s="12">
        <v>121139.5</v>
      </c>
      <c r="J21" s="12">
        <v>9742526.9000000004</v>
      </c>
    </row>
    <row r="22" spans="1:10" ht="23.25" customHeight="1" x14ac:dyDescent="0.35">
      <c r="A22" s="70"/>
      <c r="B22" s="76"/>
      <c r="C22" s="67"/>
      <c r="D22" s="77"/>
      <c r="E22" s="78"/>
      <c r="F22" s="33">
        <v>17</v>
      </c>
      <c r="G22" s="51">
        <v>31052000</v>
      </c>
      <c r="H22" s="75" t="s">
        <v>102</v>
      </c>
      <c r="I22" s="12">
        <v>796800</v>
      </c>
      <c r="J22" s="12">
        <v>9296250</v>
      </c>
    </row>
    <row r="23" spans="1:10" ht="23.25" customHeight="1" x14ac:dyDescent="0.35">
      <c r="A23" s="79"/>
      <c r="B23" s="80"/>
      <c r="C23" s="81"/>
      <c r="D23" s="82"/>
      <c r="E23" s="83"/>
      <c r="F23" s="33">
        <v>18</v>
      </c>
      <c r="G23" s="51">
        <v>72279000</v>
      </c>
      <c r="H23" s="75" t="s">
        <v>103</v>
      </c>
      <c r="I23" s="12">
        <v>456888</v>
      </c>
      <c r="J23" s="12">
        <v>8470053.1999999993</v>
      </c>
    </row>
    <row r="24" spans="1:10" ht="23.25" customHeight="1" x14ac:dyDescent="0.35">
      <c r="B24" s="84"/>
      <c r="C24" s="81"/>
      <c r="D24" s="85"/>
      <c r="E24" s="86"/>
      <c r="F24" s="33">
        <v>19</v>
      </c>
      <c r="G24" s="51">
        <v>69072293</v>
      </c>
      <c r="H24" s="75" t="s">
        <v>104</v>
      </c>
      <c r="I24" s="12">
        <v>1148674</v>
      </c>
      <c r="J24" s="12">
        <v>8468902.5199999996</v>
      </c>
    </row>
    <row r="25" spans="1:10" ht="23.25" customHeight="1" x14ac:dyDescent="0.35">
      <c r="B25" s="84"/>
      <c r="C25" s="81"/>
      <c r="D25" s="87"/>
      <c r="E25" s="78"/>
      <c r="F25" s="33">
        <v>20</v>
      </c>
      <c r="G25" s="51">
        <v>23099019</v>
      </c>
      <c r="H25" s="88" t="s">
        <v>105</v>
      </c>
      <c r="I25" s="12">
        <v>509700</v>
      </c>
      <c r="J25" s="12">
        <v>8383421</v>
      </c>
    </row>
    <row r="26" spans="1:10" ht="23.25" customHeight="1" x14ac:dyDescent="0.35">
      <c r="B26" s="84"/>
      <c r="C26" s="81"/>
      <c r="D26" s="77"/>
      <c r="E26" s="86"/>
      <c r="F26" s="33">
        <v>21</v>
      </c>
      <c r="G26" s="51">
        <v>96190019</v>
      </c>
      <c r="H26" s="75" t="s">
        <v>106</v>
      </c>
      <c r="I26" s="12">
        <v>53044.5</v>
      </c>
      <c r="J26" s="12">
        <v>8153675.71</v>
      </c>
    </row>
    <row r="27" spans="1:10" ht="23.25" customHeight="1" x14ac:dyDescent="0.35">
      <c r="B27" s="84"/>
      <c r="C27" s="81"/>
      <c r="D27" s="89"/>
      <c r="E27" s="90"/>
      <c r="F27" s="33">
        <v>22</v>
      </c>
      <c r="G27" s="51">
        <v>21039019</v>
      </c>
      <c r="H27" s="88" t="s">
        <v>107</v>
      </c>
      <c r="I27" s="12">
        <v>89936.156000000003</v>
      </c>
      <c r="J27" s="12">
        <v>7965610.9199999999</v>
      </c>
    </row>
    <row r="28" spans="1:10" ht="23.25" customHeight="1" x14ac:dyDescent="0.35">
      <c r="B28" s="84"/>
      <c r="C28" s="81"/>
      <c r="D28" s="91"/>
      <c r="E28" s="90"/>
      <c r="F28" s="33">
        <v>23</v>
      </c>
      <c r="G28" s="51">
        <v>21011292</v>
      </c>
      <c r="H28" s="88" t="s">
        <v>108</v>
      </c>
      <c r="I28" s="12">
        <v>55883.519999999997</v>
      </c>
      <c r="J28" s="12">
        <v>7934080</v>
      </c>
    </row>
    <row r="29" spans="1:10" ht="23.25" customHeight="1" x14ac:dyDescent="0.35">
      <c r="B29" s="84"/>
      <c r="C29" s="81"/>
      <c r="D29" s="92"/>
      <c r="E29" s="86"/>
      <c r="F29" s="33">
        <v>24</v>
      </c>
      <c r="G29" s="51">
        <v>22029920</v>
      </c>
      <c r="H29" s="75" t="s">
        <v>109</v>
      </c>
      <c r="I29" s="12">
        <v>371698.87300000002</v>
      </c>
      <c r="J29" s="12">
        <v>7563283.7300000004</v>
      </c>
    </row>
    <row r="30" spans="1:10" ht="23.25" customHeight="1" x14ac:dyDescent="0.35">
      <c r="F30" s="33">
        <v>25</v>
      </c>
      <c r="G30" s="51">
        <v>84082010</v>
      </c>
      <c r="H30" s="93" t="s">
        <v>110</v>
      </c>
      <c r="I30" s="12">
        <v>33407</v>
      </c>
      <c r="J30" s="12">
        <v>7515512.5</v>
      </c>
    </row>
    <row r="31" spans="1:10" ht="23.25" customHeight="1" x14ac:dyDescent="0.35">
      <c r="F31" s="33">
        <v>26</v>
      </c>
      <c r="G31" s="51">
        <v>68118100</v>
      </c>
      <c r="H31" s="75" t="s">
        <v>111</v>
      </c>
      <c r="I31" s="12">
        <v>1000536</v>
      </c>
      <c r="J31" s="12">
        <v>7073160.7800000003</v>
      </c>
    </row>
    <row r="32" spans="1:10" ht="23.25" customHeight="1" x14ac:dyDescent="0.35">
      <c r="A32" s="94" t="s">
        <v>0</v>
      </c>
      <c r="B32" s="94"/>
      <c r="C32" s="95"/>
      <c r="D32" s="96"/>
      <c r="E32" s="94"/>
      <c r="F32" s="33">
        <v>27</v>
      </c>
      <c r="G32" s="51">
        <v>39231090</v>
      </c>
      <c r="H32" s="75" t="s">
        <v>112</v>
      </c>
      <c r="I32" s="12">
        <v>75584</v>
      </c>
      <c r="J32" s="12">
        <v>6997672.25</v>
      </c>
    </row>
    <row r="33" spans="1:10" ht="23.25" customHeight="1" x14ac:dyDescent="0.35">
      <c r="A33" s="94" t="s">
        <v>75</v>
      </c>
      <c r="B33" s="94"/>
      <c r="C33" s="95"/>
      <c r="D33" s="96"/>
      <c r="E33" s="94"/>
      <c r="F33" s="33">
        <v>28</v>
      </c>
      <c r="G33" s="51">
        <v>34022095</v>
      </c>
      <c r="H33" s="75" t="s">
        <v>113</v>
      </c>
      <c r="I33" s="12">
        <v>184360.84</v>
      </c>
      <c r="J33" s="12">
        <v>6719156.9800000004</v>
      </c>
    </row>
    <row r="34" spans="1:10" ht="23.25" customHeight="1" x14ac:dyDescent="0.35">
      <c r="A34" s="94" t="s">
        <v>114</v>
      </c>
      <c r="B34" s="94"/>
      <c r="C34" s="95"/>
      <c r="D34" s="96"/>
      <c r="E34" s="94"/>
      <c r="F34" s="33">
        <v>29</v>
      </c>
      <c r="G34" s="51">
        <v>22029950</v>
      </c>
      <c r="H34" s="75" t="s">
        <v>115</v>
      </c>
      <c r="I34" s="12">
        <v>357004.76</v>
      </c>
      <c r="J34" s="12">
        <v>6500268</v>
      </c>
    </row>
    <row r="35" spans="1:10" ht="23.25" customHeight="1" x14ac:dyDescent="0.35">
      <c r="F35" s="33">
        <v>30</v>
      </c>
      <c r="G35" s="51">
        <v>87033371</v>
      </c>
      <c r="H35" s="88" t="s">
        <v>116</v>
      </c>
      <c r="I35" s="12">
        <v>18915</v>
      </c>
      <c r="J35" s="12">
        <v>6331500.7800000003</v>
      </c>
    </row>
    <row r="36" spans="1:10" ht="23.25" customHeight="1" x14ac:dyDescent="0.35">
      <c r="A36" s="97" t="s">
        <v>79</v>
      </c>
      <c r="B36" s="98" t="s">
        <v>8</v>
      </c>
      <c r="C36" s="99" t="s">
        <v>9</v>
      </c>
      <c r="D36" s="100" t="s">
        <v>10</v>
      </c>
      <c r="E36" s="101" t="s">
        <v>117</v>
      </c>
      <c r="F36" s="33">
        <v>31</v>
      </c>
      <c r="G36" s="51">
        <v>87033276</v>
      </c>
      <c r="H36" s="88" t="s">
        <v>116</v>
      </c>
      <c r="I36" s="12">
        <v>19545</v>
      </c>
      <c r="J36" s="12">
        <v>5819527.3799999999</v>
      </c>
    </row>
    <row r="37" spans="1:10" ht="23.25" customHeight="1" x14ac:dyDescent="0.35">
      <c r="A37" s="102">
        <v>1</v>
      </c>
      <c r="B37" s="103" t="s">
        <v>118</v>
      </c>
      <c r="C37" s="51">
        <v>2710</v>
      </c>
      <c r="D37" s="104">
        <v>25712.370650000001</v>
      </c>
      <c r="E37" s="23">
        <v>507.00589975999992</v>
      </c>
      <c r="F37" s="33">
        <v>32</v>
      </c>
      <c r="G37" s="51">
        <v>39233090</v>
      </c>
      <c r="H37" s="50" t="s">
        <v>119</v>
      </c>
      <c r="I37" s="12">
        <v>105319.32</v>
      </c>
      <c r="J37" s="12">
        <v>5593251.1900000004</v>
      </c>
    </row>
    <row r="38" spans="1:10" ht="23.25" customHeight="1" x14ac:dyDescent="0.35">
      <c r="A38" s="105">
        <v>2</v>
      </c>
      <c r="B38" s="50" t="s">
        <v>97</v>
      </c>
      <c r="C38" s="51">
        <v>3923</v>
      </c>
      <c r="D38" s="104">
        <v>1096.7170000000001</v>
      </c>
      <c r="E38" s="23">
        <v>76.89528451999999</v>
      </c>
      <c r="F38" s="33">
        <v>33</v>
      </c>
      <c r="G38" s="51">
        <v>19023040</v>
      </c>
      <c r="H38" s="106" t="s">
        <v>120</v>
      </c>
      <c r="I38" s="12">
        <v>79725.5</v>
      </c>
      <c r="J38" s="12">
        <v>5589498.4500000002</v>
      </c>
    </row>
    <row r="39" spans="1:10" ht="23.25" customHeight="1" x14ac:dyDescent="0.35">
      <c r="A39" s="105">
        <v>3</v>
      </c>
      <c r="B39" s="107" t="s">
        <v>93</v>
      </c>
      <c r="C39" s="51">
        <v>1905</v>
      </c>
      <c r="D39" s="104">
        <v>591.58505400000013</v>
      </c>
      <c r="E39" s="23">
        <v>53.806299740000007</v>
      </c>
      <c r="F39" s="33">
        <v>34</v>
      </c>
      <c r="G39" s="51">
        <v>31055900</v>
      </c>
      <c r="H39" s="106" t="s">
        <v>102</v>
      </c>
      <c r="I39" s="12">
        <v>454000</v>
      </c>
      <c r="J39" s="12">
        <v>5389000</v>
      </c>
    </row>
    <row r="40" spans="1:10" ht="23.25" customHeight="1" x14ac:dyDescent="0.35">
      <c r="A40" s="102">
        <v>4</v>
      </c>
      <c r="B40" s="50" t="s">
        <v>115</v>
      </c>
      <c r="C40" s="51">
        <v>2202</v>
      </c>
      <c r="D40" s="104">
        <v>2083.5402730000001</v>
      </c>
      <c r="E40" s="23">
        <v>48.981643069999997</v>
      </c>
      <c r="F40" s="33">
        <v>35</v>
      </c>
      <c r="G40" s="51">
        <v>87019310</v>
      </c>
      <c r="H40" s="106" t="s">
        <v>121</v>
      </c>
      <c r="I40" s="12">
        <v>16392</v>
      </c>
      <c r="J40" s="12">
        <v>4886300</v>
      </c>
    </row>
    <row r="41" spans="1:10" ht="23.25" customHeight="1" x14ac:dyDescent="0.35">
      <c r="A41" s="105">
        <v>5</v>
      </c>
      <c r="B41" s="107" t="s">
        <v>122</v>
      </c>
      <c r="C41" s="51">
        <v>2309</v>
      </c>
      <c r="D41" s="104">
        <v>3407.75</v>
      </c>
      <c r="E41" s="23">
        <v>47.012174000000002</v>
      </c>
      <c r="F41" s="33">
        <v>36</v>
      </c>
      <c r="G41" s="51">
        <v>85369099</v>
      </c>
      <c r="H41" s="106" t="s">
        <v>123</v>
      </c>
      <c r="I41" s="12">
        <v>2964.51</v>
      </c>
      <c r="J41" s="12">
        <v>4833582.71</v>
      </c>
    </row>
    <row r="42" spans="1:10" ht="23.25" customHeight="1" x14ac:dyDescent="0.35">
      <c r="A42" s="105">
        <v>6</v>
      </c>
      <c r="B42" s="103" t="s">
        <v>88</v>
      </c>
      <c r="C42" s="51">
        <v>8701</v>
      </c>
      <c r="D42" s="104">
        <v>354.10399999999998</v>
      </c>
      <c r="E42" s="23">
        <v>43.27532351</v>
      </c>
      <c r="F42" s="33">
        <v>37</v>
      </c>
      <c r="G42" s="51">
        <v>17011400</v>
      </c>
      <c r="H42" s="106" t="s">
        <v>124</v>
      </c>
      <c r="I42" s="12">
        <v>450000</v>
      </c>
      <c r="J42" s="12">
        <v>4592157.3</v>
      </c>
    </row>
    <row r="43" spans="1:10" ht="23.25" customHeight="1" x14ac:dyDescent="0.35">
      <c r="A43" s="102">
        <v>7</v>
      </c>
      <c r="B43" s="50" t="s">
        <v>101</v>
      </c>
      <c r="C43" s="51">
        <v>2106</v>
      </c>
      <c r="D43" s="104">
        <v>1041.6793749999999</v>
      </c>
      <c r="E43" s="23">
        <v>41.696358739999994</v>
      </c>
      <c r="F43" s="33">
        <v>38</v>
      </c>
      <c r="G43" s="51">
        <v>27101981</v>
      </c>
      <c r="H43" s="106" t="s">
        <v>125</v>
      </c>
      <c r="I43" s="12">
        <v>236810</v>
      </c>
      <c r="J43" s="12">
        <v>4591050.45</v>
      </c>
    </row>
    <row r="44" spans="1:10" ht="23.25" customHeight="1" x14ac:dyDescent="0.35">
      <c r="A44" s="105">
        <v>8</v>
      </c>
      <c r="B44" s="50" t="s">
        <v>89</v>
      </c>
      <c r="C44" s="51">
        <v>8507</v>
      </c>
      <c r="D44" s="104">
        <v>299.02882</v>
      </c>
      <c r="E44" s="23">
        <v>34.605848239999993</v>
      </c>
      <c r="F44" s="33">
        <v>39</v>
      </c>
      <c r="G44" s="51">
        <v>70109099</v>
      </c>
      <c r="H44" s="106" t="s">
        <v>126</v>
      </c>
      <c r="I44" s="12">
        <v>405871.6</v>
      </c>
      <c r="J44" s="12">
        <v>4226532.18</v>
      </c>
    </row>
    <row r="45" spans="1:10" ht="23.25" customHeight="1" x14ac:dyDescent="0.35">
      <c r="A45" s="105">
        <v>9</v>
      </c>
      <c r="B45" s="88" t="s">
        <v>116</v>
      </c>
      <c r="C45" s="51">
        <v>8703</v>
      </c>
      <c r="D45" s="104">
        <v>108.55800000000001</v>
      </c>
      <c r="E45" s="23">
        <v>34.396700270000004</v>
      </c>
      <c r="F45" s="33">
        <v>40</v>
      </c>
      <c r="G45" s="51">
        <v>84182190</v>
      </c>
      <c r="H45" s="106" t="s">
        <v>127</v>
      </c>
      <c r="I45" s="12">
        <v>26091</v>
      </c>
      <c r="J45" s="12">
        <v>4202880</v>
      </c>
    </row>
    <row r="46" spans="1:10" ht="23.25" customHeight="1" x14ac:dyDescent="0.35">
      <c r="A46" s="102">
        <v>10</v>
      </c>
      <c r="B46" s="50"/>
      <c r="C46" s="51">
        <v>2922</v>
      </c>
      <c r="D46" s="104">
        <v>425.92720000000003</v>
      </c>
      <c r="E46" s="23">
        <v>30.948684960000001</v>
      </c>
      <c r="F46" s="33">
        <v>41</v>
      </c>
      <c r="G46" s="51">
        <v>27132000</v>
      </c>
      <c r="H46" s="106" t="s">
        <v>128</v>
      </c>
      <c r="I46" s="12">
        <v>236145</v>
      </c>
      <c r="J46" s="12">
        <v>4122620</v>
      </c>
    </row>
    <row r="47" spans="1:10" ht="23.25" customHeight="1" x14ac:dyDescent="0.4">
      <c r="A47" s="108"/>
      <c r="B47" s="108" t="s">
        <v>95</v>
      </c>
      <c r="C47" s="109"/>
      <c r="D47" s="110">
        <f>SUM(D37:D46)</f>
        <v>35121.260371999997</v>
      </c>
      <c r="E47" s="111">
        <f>SUM(E37:E46)</f>
        <v>918.62421681000001</v>
      </c>
      <c r="F47" s="33">
        <v>42</v>
      </c>
      <c r="G47" s="51">
        <v>22029910</v>
      </c>
      <c r="H47" s="106" t="s">
        <v>109</v>
      </c>
      <c r="I47" s="12">
        <v>63654.68</v>
      </c>
      <c r="J47" s="12">
        <v>4116351.29</v>
      </c>
    </row>
    <row r="48" spans="1:10" ht="23.25" customHeight="1" x14ac:dyDescent="0.35">
      <c r="A48" s="57"/>
      <c r="B48" s="112" t="s">
        <v>54</v>
      </c>
      <c r="C48" s="113"/>
      <c r="D48" s="110">
        <f>D49-D47</f>
        <v>31741.739628000003</v>
      </c>
      <c r="E48" s="114">
        <f>E49-E47</f>
        <v>864.09578319000002</v>
      </c>
      <c r="F48" s="33">
        <v>43</v>
      </c>
      <c r="G48" s="51">
        <v>4031091</v>
      </c>
      <c r="H48" s="106" t="s">
        <v>129</v>
      </c>
      <c r="I48" s="12">
        <v>108861.15300000001</v>
      </c>
      <c r="J48" s="12">
        <v>4053784.36</v>
      </c>
    </row>
    <row r="49" spans="1:12" ht="23.25" customHeight="1" x14ac:dyDescent="0.45">
      <c r="A49" s="115"/>
      <c r="B49" s="115" t="s">
        <v>98</v>
      </c>
      <c r="C49" s="63"/>
      <c r="D49" s="116">
        <v>66863</v>
      </c>
      <c r="E49" s="117">
        <v>1782.72</v>
      </c>
      <c r="F49" s="33">
        <v>44</v>
      </c>
      <c r="G49" s="51">
        <v>19059090</v>
      </c>
      <c r="H49" s="106" t="s">
        <v>130</v>
      </c>
      <c r="I49" s="12">
        <v>48011.5</v>
      </c>
      <c r="J49" s="12">
        <v>3958947.75</v>
      </c>
    </row>
    <row r="50" spans="1:12" ht="23.25" customHeight="1" x14ac:dyDescent="0.45">
      <c r="A50" s="118"/>
      <c r="B50" s="118"/>
      <c r="C50" s="119"/>
      <c r="D50" s="68"/>
      <c r="E50" s="69"/>
      <c r="F50" s="33">
        <v>45</v>
      </c>
      <c r="G50" s="51">
        <v>22029990</v>
      </c>
      <c r="H50" s="120" t="s">
        <v>109</v>
      </c>
      <c r="I50" s="12">
        <v>177699.82</v>
      </c>
      <c r="J50" s="12">
        <v>3869391.5</v>
      </c>
    </row>
    <row r="51" spans="1:12" ht="23.25" customHeight="1" x14ac:dyDescent="0.35">
      <c r="B51" s="121"/>
      <c r="F51" s="33">
        <v>46</v>
      </c>
      <c r="G51" s="51">
        <v>34011150</v>
      </c>
      <c r="H51" s="88" t="s">
        <v>131</v>
      </c>
      <c r="I51" s="12">
        <v>55793.212</v>
      </c>
      <c r="J51" s="12">
        <v>3847424.07</v>
      </c>
    </row>
    <row r="52" spans="1:12" ht="27" customHeight="1" x14ac:dyDescent="0.35">
      <c r="D52" s="122"/>
      <c r="F52" s="33">
        <v>47</v>
      </c>
      <c r="G52" s="51">
        <v>33049930</v>
      </c>
      <c r="H52" s="88" t="s">
        <v>132</v>
      </c>
      <c r="I52" s="12">
        <v>16296.308000000001</v>
      </c>
      <c r="J52" s="12">
        <v>3757808.06</v>
      </c>
    </row>
    <row r="53" spans="1:12" ht="23.25" customHeight="1" x14ac:dyDescent="0.35">
      <c r="F53" s="33">
        <v>48</v>
      </c>
      <c r="G53" s="51">
        <v>84243000</v>
      </c>
      <c r="H53" s="88" t="s">
        <v>133</v>
      </c>
      <c r="I53" s="12">
        <v>22045</v>
      </c>
      <c r="J53" s="12">
        <v>3708212</v>
      </c>
    </row>
    <row r="54" spans="1:12" ht="23.25" customHeight="1" x14ac:dyDescent="0.35">
      <c r="F54" s="33">
        <v>49</v>
      </c>
      <c r="G54" s="51">
        <v>72142031</v>
      </c>
      <c r="H54" s="88" t="s">
        <v>134</v>
      </c>
      <c r="I54" s="12">
        <v>251593.95</v>
      </c>
      <c r="J54" s="12">
        <v>3642258.8</v>
      </c>
    </row>
    <row r="55" spans="1:12" ht="23.25" customHeight="1" x14ac:dyDescent="0.35">
      <c r="F55" s="33">
        <v>50</v>
      </c>
      <c r="G55" s="51">
        <v>21069098</v>
      </c>
      <c r="H55" s="88" t="s">
        <v>115</v>
      </c>
      <c r="I55" s="12">
        <v>159871.04000000001</v>
      </c>
      <c r="J55" s="12">
        <v>3638208.5</v>
      </c>
    </row>
    <row r="56" spans="1:12" ht="23.25" customHeight="1" x14ac:dyDescent="0.35">
      <c r="B56" s="84"/>
      <c r="C56" s="67"/>
      <c r="D56" s="123"/>
      <c r="E56" s="124"/>
      <c r="F56" s="125" t="s">
        <v>95</v>
      </c>
      <c r="G56" s="126"/>
      <c r="H56" s="105"/>
      <c r="I56" s="127">
        <f>SUM(I6:I55)</f>
        <v>23682242.122000005</v>
      </c>
      <c r="J56" s="128">
        <f>SUM(J6:J55)</f>
        <v>589973304.40999985</v>
      </c>
    </row>
    <row r="57" spans="1:12" ht="23.25" customHeight="1" x14ac:dyDescent="0.35">
      <c r="B57" s="84"/>
      <c r="C57" s="81"/>
      <c r="D57" s="129"/>
      <c r="E57" s="130"/>
      <c r="F57" s="125" t="s">
        <v>54</v>
      </c>
      <c r="G57" s="126"/>
      <c r="H57" s="105"/>
      <c r="I57" s="131">
        <f>I58-I56</f>
        <v>9318017.6649999954</v>
      </c>
      <c r="J57" s="132">
        <f>J58-J56</f>
        <v>298133771.05000114</v>
      </c>
    </row>
    <row r="58" spans="1:12" ht="22.5" customHeight="1" x14ac:dyDescent="0.35">
      <c r="B58" s="84"/>
      <c r="C58" s="67"/>
      <c r="D58" s="123"/>
      <c r="E58" s="78"/>
      <c r="F58" s="209" t="s">
        <v>135</v>
      </c>
      <c r="G58" s="209"/>
      <c r="H58" s="102"/>
      <c r="I58" s="64">
        <v>33000259.787</v>
      </c>
      <c r="J58" s="64">
        <v>888107075.46000099</v>
      </c>
    </row>
    <row r="59" spans="1:12" ht="23.25" customHeight="1" x14ac:dyDescent="0.35">
      <c r="B59" s="133"/>
      <c r="C59" s="134"/>
      <c r="D59" s="135"/>
      <c r="E59" s="136"/>
      <c r="H59" s="137"/>
      <c r="I59" s="76"/>
      <c r="J59" s="138"/>
      <c r="K59" s="76"/>
      <c r="L59" s="76"/>
    </row>
    <row r="60" spans="1:12" ht="23.25" customHeight="1" x14ac:dyDescent="0.35">
      <c r="B60" s="133"/>
      <c r="C60" s="134"/>
      <c r="D60" s="135"/>
      <c r="E60" s="136"/>
      <c r="H60" s="137"/>
      <c r="I60" s="76"/>
      <c r="J60" s="138"/>
      <c r="K60" s="76"/>
      <c r="L60" s="76"/>
    </row>
    <row r="61" spans="1:12" ht="23.25" customHeight="1" x14ac:dyDescent="0.35">
      <c r="B61" s="133"/>
      <c r="C61" s="134"/>
      <c r="D61" s="135"/>
      <c r="E61" s="136"/>
      <c r="H61" s="137"/>
      <c r="I61" s="76"/>
      <c r="J61" s="138"/>
      <c r="K61" s="76"/>
      <c r="L61" s="76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I11" sqref="I11"/>
    </sheetView>
  </sheetViews>
  <sheetFormatPr defaultRowHeight="14.25" x14ac:dyDescent="0.2"/>
  <cols>
    <col min="1" max="1" width="6.375" style="173" customWidth="1"/>
    <col min="2" max="2" width="9.625" style="173" customWidth="1"/>
    <col min="3" max="3" width="39.375" style="173" customWidth="1"/>
    <col min="4" max="4" width="15.75" style="173" customWidth="1"/>
    <col min="5" max="5" width="17.375" style="173" customWidth="1"/>
    <col min="6" max="6" width="18.75" style="173" customWidth="1"/>
    <col min="7" max="7" width="18" style="173" customWidth="1"/>
    <col min="8" max="245" width="9" style="173"/>
    <col min="246" max="246" width="9.625" style="173" customWidth="1"/>
    <col min="247" max="247" width="45" style="173" customWidth="1"/>
    <col min="248" max="249" width="38.75" style="173" customWidth="1"/>
    <col min="250" max="250" width="3.375" style="173" customWidth="1"/>
    <col min="251" max="252" width="20.625" style="173" customWidth="1"/>
    <col min="253" max="253" width="18" style="173" customWidth="1"/>
    <col min="254" max="255" width="12.875" style="173" customWidth="1"/>
    <col min="256" max="501" width="9" style="173"/>
    <col min="502" max="502" width="9.625" style="173" customWidth="1"/>
    <col min="503" max="503" width="45" style="173" customWidth="1"/>
    <col min="504" max="505" width="38.75" style="173" customWidth="1"/>
    <col min="506" max="506" width="3.375" style="173" customWidth="1"/>
    <col min="507" max="508" width="20.625" style="173" customWidth="1"/>
    <col min="509" max="509" width="18" style="173" customWidth="1"/>
    <col min="510" max="511" width="12.875" style="173" customWidth="1"/>
    <col min="512" max="757" width="9" style="173"/>
    <col min="758" max="758" width="9.625" style="173" customWidth="1"/>
    <col min="759" max="759" width="45" style="173" customWidth="1"/>
    <col min="760" max="761" width="38.75" style="173" customWidth="1"/>
    <col min="762" max="762" width="3.375" style="173" customWidth="1"/>
    <col min="763" max="764" width="20.625" style="173" customWidth="1"/>
    <col min="765" max="765" width="18" style="173" customWidth="1"/>
    <col min="766" max="767" width="12.875" style="173" customWidth="1"/>
    <col min="768" max="1013" width="9" style="173"/>
    <col min="1014" max="1014" width="9.625" style="173" customWidth="1"/>
    <col min="1015" max="1015" width="45" style="173" customWidth="1"/>
    <col min="1016" max="1017" width="38.75" style="173" customWidth="1"/>
    <col min="1018" max="1018" width="3.375" style="173" customWidth="1"/>
    <col min="1019" max="1020" width="20.625" style="173" customWidth="1"/>
    <col min="1021" max="1021" width="18" style="173" customWidth="1"/>
    <col min="1022" max="1023" width="12.875" style="173" customWidth="1"/>
    <col min="1024" max="1269" width="9" style="173"/>
    <col min="1270" max="1270" width="9.625" style="173" customWidth="1"/>
    <col min="1271" max="1271" width="45" style="173" customWidth="1"/>
    <col min="1272" max="1273" width="38.75" style="173" customWidth="1"/>
    <col min="1274" max="1274" width="3.375" style="173" customWidth="1"/>
    <col min="1275" max="1276" width="20.625" style="173" customWidth="1"/>
    <col min="1277" max="1277" width="18" style="173" customWidth="1"/>
    <col min="1278" max="1279" width="12.875" style="173" customWidth="1"/>
    <col min="1280" max="1525" width="9" style="173"/>
    <col min="1526" max="1526" width="9.625" style="173" customWidth="1"/>
    <col min="1527" max="1527" width="45" style="173" customWidth="1"/>
    <col min="1528" max="1529" width="38.75" style="173" customWidth="1"/>
    <col min="1530" max="1530" width="3.375" style="173" customWidth="1"/>
    <col min="1531" max="1532" width="20.625" style="173" customWidth="1"/>
    <col min="1533" max="1533" width="18" style="173" customWidth="1"/>
    <col min="1534" max="1535" width="12.875" style="173" customWidth="1"/>
    <col min="1536" max="1781" width="9" style="173"/>
    <col min="1782" max="1782" width="9.625" style="173" customWidth="1"/>
    <col min="1783" max="1783" width="45" style="173" customWidth="1"/>
    <col min="1784" max="1785" width="38.75" style="173" customWidth="1"/>
    <col min="1786" max="1786" width="3.375" style="173" customWidth="1"/>
    <col min="1787" max="1788" width="20.625" style="173" customWidth="1"/>
    <col min="1789" max="1789" width="18" style="173" customWidth="1"/>
    <col min="1790" max="1791" width="12.875" style="173" customWidth="1"/>
    <col min="1792" max="2037" width="9" style="173"/>
    <col min="2038" max="2038" width="9.625" style="173" customWidth="1"/>
    <col min="2039" max="2039" width="45" style="173" customWidth="1"/>
    <col min="2040" max="2041" width="38.75" style="173" customWidth="1"/>
    <col min="2042" max="2042" width="3.375" style="173" customWidth="1"/>
    <col min="2043" max="2044" width="20.625" style="173" customWidth="1"/>
    <col min="2045" max="2045" width="18" style="173" customWidth="1"/>
    <col min="2046" max="2047" width="12.875" style="173" customWidth="1"/>
    <col min="2048" max="2293" width="9" style="173"/>
    <col min="2294" max="2294" width="9.625" style="173" customWidth="1"/>
    <col min="2295" max="2295" width="45" style="173" customWidth="1"/>
    <col min="2296" max="2297" width="38.75" style="173" customWidth="1"/>
    <col min="2298" max="2298" width="3.375" style="173" customWidth="1"/>
    <col min="2299" max="2300" width="20.625" style="173" customWidth="1"/>
    <col min="2301" max="2301" width="18" style="173" customWidth="1"/>
    <col min="2302" max="2303" width="12.875" style="173" customWidth="1"/>
    <col min="2304" max="2549" width="9" style="173"/>
    <col min="2550" max="2550" width="9.625" style="173" customWidth="1"/>
    <col min="2551" max="2551" width="45" style="173" customWidth="1"/>
    <col min="2552" max="2553" width="38.75" style="173" customWidth="1"/>
    <col min="2554" max="2554" width="3.375" style="173" customWidth="1"/>
    <col min="2555" max="2556" width="20.625" style="173" customWidth="1"/>
    <col min="2557" max="2557" width="18" style="173" customWidth="1"/>
    <col min="2558" max="2559" width="12.875" style="173" customWidth="1"/>
    <col min="2560" max="2805" width="9" style="173"/>
    <col min="2806" max="2806" width="9.625" style="173" customWidth="1"/>
    <col min="2807" max="2807" width="45" style="173" customWidth="1"/>
    <col min="2808" max="2809" width="38.75" style="173" customWidth="1"/>
    <col min="2810" max="2810" width="3.375" style="173" customWidth="1"/>
    <col min="2811" max="2812" width="20.625" style="173" customWidth="1"/>
    <col min="2813" max="2813" width="18" style="173" customWidth="1"/>
    <col min="2814" max="2815" width="12.875" style="173" customWidth="1"/>
    <col min="2816" max="3061" width="9" style="173"/>
    <col min="3062" max="3062" width="9.625" style="173" customWidth="1"/>
    <col min="3063" max="3063" width="45" style="173" customWidth="1"/>
    <col min="3064" max="3065" width="38.75" style="173" customWidth="1"/>
    <col min="3066" max="3066" width="3.375" style="173" customWidth="1"/>
    <col min="3067" max="3068" width="20.625" style="173" customWidth="1"/>
    <col min="3069" max="3069" width="18" style="173" customWidth="1"/>
    <col min="3070" max="3071" width="12.875" style="173" customWidth="1"/>
    <col min="3072" max="3317" width="9" style="173"/>
    <col min="3318" max="3318" width="9.625" style="173" customWidth="1"/>
    <col min="3319" max="3319" width="45" style="173" customWidth="1"/>
    <col min="3320" max="3321" width="38.75" style="173" customWidth="1"/>
    <col min="3322" max="3322" width="3.375" style="173" customWidth="1"/>
    <col min="3323" max="3324" width="20.625" style="173" customWidth="1"/>
    <col min="3325" max="3325" width="18" style="173" customWidth="1"/>
    <col min="3326" max="3327" width="12.875" style="173" customWidth="1"/>
    <col min="3328" max="3573" width="9" style="173"/>
    <col min="3574" max="3574" width="9.625" style="173" customWidth="1"/>
    <col min="3575" max="3575" width="45" style="173" customWidth="1"/>
    <col min="3576" max="3577" width="38.75" style="173" customWidth="1"/>
    <col min="3578" max="3578" width="3.375" style="173" customWidth="1"/>
    <col min="3579" max="3580" width="20.625" style="173" customWidth="1"/>
    <col min="3581" max="3581" width="18" style="173" customWidth="1"/>
    <col min="3582" max="3583" width="12.875" style="173" customWidth="1"/>
    <col min="3584" max="3829" width="9" style="173"/>
    <col min="3830" max="3830" width="9.625" style="173" customWidth="1"/>
    <col min="3831" max="3831" width="45" style="173" customWidth="1"/>
    <col min="3832" max="3833" width="38.75" style="173" customWidth="1"/>
    <col min="3834" max="3834" width="3.375" style="173" customWidth="1"/>
    <col min="3835" max="3836" width="20.625" style="173" customWidth="1"/>
    <col min="3837" max="3837" width="18" style="173" customWidth="1"/>
    <col min="3838" max="3839" width="12.875" style="173" customWidth="1"/>
    <col min="3840" max="4085" width="9" style="173"/>
    <col min="4086" max="4086" width="9.625" style="173" customWidth="1"/>
    <col min="4087" max="4087" width="45" style="173" customWidth="1"/>
    <col min="4088" max="4089" width="38.75" style="173" customWidth="1"/>
    <col min="4090" max="4090" width="3.375" style="173" customWidth="1"/>
    <col min="4091" max="4092" width="20.625" style="173" customWidth="1"/>
    <col min="4093" max="4093" width="18" style="173" customWidth="1"/>
    <col min="4094" max="4095" width="12.875" style="173" customWidth="1"/>
    <col min="4096" max="4341" width="9" style="173"/>
    <col min="4342" max="4342" width="9.625" style="173" customWidth="1"/>
    <col min="4343" max="4343" width="45" style="173" customWidth="1"/>
    <col min="4344" max="4345" width="38.75" style="173" customWidth="1"/>
    <col min="4346" max="4346" width="3.375" style="173" customWidth="1"/>
    <col min="4347" max="4348" width="20.625" style="173" customWidth="1"/>
    <col min="4349" max="4349" width="18" style="173" customWidth="1"/>
    <col min="4350" max="4351" width="12.875" style="173" customWidth="1"/>
    <col min="4352" max="4597" width="9" style="173"/>
    <col min="4598" max="4598" width="9.625" style="173" customWidth="1"/>
    <col min="4599" max="4599" width="45" style="173" customWidth="1"/>
    <col min="4600" max="4601" width="38.75" style="173" customWidth="1"/>
    <col min="4602" max="4602" width="3.375" style="173" customWidth="1"/>
    <col min="4603" max="4604" width="20.625" style="173" customWidth="1"/>
    <col min="4605" max="4605" width="18" style="173" customWidth="1"/>
    <col min="4606" max="4607" width="12.875" style="173" customWidth="1"/>
    <col min="4608" max="4853" width="9" style="173"/>
    <col min="4854" max="4854" width="9.625" style="173" customWidth="1"/>
    <col min="4855" max="4855" width="45" style="173" customWidth="1"/>
    <col min="4856" max="4857" width="38.75" style="173" customWidth="1"/>
    <col min="4858" max="4858" width="3.375" style="173" customWidth="1"/>
    <col min="4859" max="4860" width="20.625" style="173" customWidth="1"/>
    <col min="4861" max="4861" width="18" style="173" customWidth="1"/>
    <col min="4862" max="4863" width="12.875" style="173" customWidth="1"/>
    <col min="4864" max="5109" width="9" style="173"/>
    <col min="5110" max="5110" width="9.625" style="173" customWidth="1"/>
    <col min="5111" max="5111" width="45" style="173" customWidth="1"/>
    <col min="5112" max="5113" width="38.75" style="173" customWidth="1"/>
    <col min="5114" max="5114" width="3.375" style="173" customWidth="1"/>
    <col min="5115" max="5116" width="20.625" style="173" customWidth="1"/>
    <col min="5117" max="5117" width="18" style="173" customWidth="1"/>
    <col min="5118" max="5119" width="12.875" style="173" customWidth="1"/>
    <col min="5120" max="5365" width="9" style="173"/>
    <col min="5366" max="5366" width="9.625" style="173" customWidth="1"/>
    <col min="5367" max="5367" width="45" style="173" customWidth="1"/>
    <col min="5368" max="5369" width="38.75" style="173" customWidth="1"/>
    <col min="5370" max="5370" width="3.375" style="173" customWidth="1"/>
    <col min="5371" max="5372" width="20.625" style="173" customWidth="1"/>
    <col min="5373" max="5373" width="18" style="173" customWidth="1"/>
    <col min="5374" max="5375" width="12.875" style="173" customWidth="1"/>
    <col min="5376" max="5621" width="9" style="173"/>
    <col min="5622" max="5622" width="9.625" style="173" customWidth="1"/>
    <col min="5623" max="5623" width="45" style="173" customWidth="1"/>
    <col min="5624" max="5625" width="38.75" style="173" customWidth="1"/>
    <col min="5626" max="5626" width="3.375" style="173" customWidth="1"/>
    <col min="5627" max="5628" width="20.625" style="173" customWidth="1"/>
    <col min="5629" max="5629" width="18" style="173" customWidth="1"/>
    <col min="5630" max="5631" width="12.875" style="173" customWidth="1"/>
    <col min="5632" max="5877" width="9" style="173"/>
    <col min="5878" max="5878" width="9.625" style="173" customWidth="1"/>
    <col min="5879" max="5879" width="45" style="173" customWidth="1"/>
    <col min="5880" max="5881" width="38.75" style="173" customWidth="1"/>
    <col min="5882" max="5882" width="3.375" style="173" customWidth="1"/>
    <col min="5883" max="5884" width="20.625" style="173" customWidth="1"/>
    <col min="5885" max="5885" width="18" style="173" customWidth="1"/>
    <col min="5886" max="5887" width="12.875" style="173" customWidth="1"/>
    <col min="5888" max="6133" width="9" style="173"/>
    <col min="6134" max="6134" width="9.625" style="173" customWidth="1"/>
    <col min="6135" max="6135" width="45" style="173" customWidth="1"/>
    <col min="6136" max="6137" width="38.75" style="173" customWidth="1"/>
    <col min="6138" max="6138" width="3.375" style="173" customWidth="1"/>
    <col min="6139" max="6140" width="20.625" style="173" customWidth="1"/>
    <col min="6141" max="6141" width="18" style="173" customWidth="1"/>
    <col min="6142" max="6143" width="12.875" style="173" customWidth="1"/>
    <col min="6144" max="6389" width="9" style="173"/>
    <col min="6390" max="6390" width="9.625" style="173" customWidth="1"/>
    <col min="6391" max="6391" width="45" style="173" customWidth="1"/>
    <col min="6392" max="6393" width="38.75" style="173" customWidth="1"/>
    <col min="6394" max="6394" width="3.375" style="173" customWidth="1"/>
    <col min="6395" max="6396" width="20.625" style="173" customWidth="1"/>
    <col min="6397" max="6397" width="18" style="173" customWidth="1"/>
    <col min="6398" max="6399" width="12.875" style="173" customWidth="1"/>
    <col min="6400" max="6645" width="9" style="173"/>
    <col min="6646" max="6646" width="9.625" style="173" customWidth="1"/>
    <col min="6647" max="6647" width="45" style="173" customWidth="1"/>
    <col min="6648" max="6649" width="38.75" style="173" customWidth="1"/>
    <col min="6650" max="6650" width="3.375" style="173" customWidth="1"/>
    <col min="6651" max="6652" width="20.625" style="173" customWidth="1"/>
    <col min="6653" max="6653" width="18" style="173" customWidth="1"/>
    <col min="6654" max="6655" width="12.875" style="173" customWidth="1"/>
    <col min="6656" max="6901" width="9" style="173"/>
    <col min="6902" max="6902" width="9.625" style="173" customWidth="1"/>
    <col min="6903" max="6903" width="45" style="173" customWidth="1"/>
    <col min="6904" max="6905" width="38.75" style="173" customWidth="1"/>
    <col min="6906" max="6906" width="3.375" style="173" customWidth="1"/>
    <col min="6907" max="6908" width="20.625" style="173" customWidth="1"/>
    <col min="6909" max="6909" width="18" style="173" customWidth="1"/>
    <col min="6910" max="6911" width="12.875" style="173" customWidth="1"/>
    <col min="6912" max="7157" width="9" style="173"/>
    <col min="7158" max="7158" width="9.625" style="173" customWidth="1"/>
    <col min="7159" max="7159" width="45" style="173" customWidth="1"/>
    <col min="7160" max="7161" width="38.75" style="173" customWidth="1"/>
    <col min="7162" max="7162" width="3.375" style="173" customWidth="1"/>
    <col min="7163" max="7164" width="20.625" style="173" customWidth="1"/>
    <col min="7165" max="7165" width="18" style="173" customWidth="1"/>
    <col min="7166" max="7167" width="12.875" style="173" customWidth="1"/>
    <col min="7168" max="7413" width="9" style="173"/>
    <col min="7414" max="7414" width="9.625" style="173" customWidth="1"/>
    <col min="7415" max="7415" width="45" style="173" customWidth="1"/>
    <col min="7416" max="7417" width="38.75" style="173" customWidth="1"/>
    <col min="7418" max="7418" width="3.375" style="173" customWidth="1"/>
    <col min="7419" max="7420" width="20.625" style="173" customWidth="1"/>
    <col min="7421" max="7421" width="18" style="173" customWidth="1"/>
    <col min="7422" max="7423" width="12.875" style="173" customWidth="1"/>
    <col min="7424" max="7669" width="9" style="173"/>
    <col min="7670" max="7670" width="9.625" style="173" customWidth="1"/>
    <col min="7671" max="7671" width="45" style="173" customWidth="1"/>
    <col min="7672" max="7673" width="38.75" style="173" customWidth="1"/>
    <col min="7674" max="7674" width="3.375" style="173" customWidth="1"/>
    <col min="7675" max="7676" width="20.625" style="173" customWidth="1"/>
    <col min="7677" max="7677" width="18" style="173" customWidth="1"/>
    <col min="7678" max="7679" width="12.875" style="173" customWidth="1"/>
    <col min="7680" max="7925" width="9" style="173"/>
    <col min="7926" max="7926" width="9.625" style="173" customWidth="1"/>
    <col min="7927" max="7927" width="45" style="173" customWidth="1"/>
    <col min="7928" max="7929" width="38.75" style="173" customWidth="1"/>
    <col min="7930" max="7930" width="3.375" style="173" customWidth="1"/>
    <col min="7931" max="7932" width="20.625" style="173" customWidth="1"/>
    <col min="7933" max="7933" width="18" style="173" customWidth="1"/>
    <col min="7934" max="7935" width="12.875" style="173" customWidth="1"/>
    <col min="7936" max="8181" width="9" style="173"/>
    <col min="8182" max="8182" width="9.625" style="173" customWidth="1"/>
    <col min="8183" max="8183" width="45" style="173" customWidth="1"/>
    <col min="8184" max="8185" width="38.75" style="173" customWidth="1"/>
    <col min="8186" max="8186" width="3.375" style="173" customWidth="1"/>
    <col min="8187" max="8188" width="20.625" style="173" customWidth="1"/>
    <col min="8189" max="8189" width="18" style="173" customWidth="1"/>
    <col min="8190" max="8191" width="12.875" style="173" customWidth="1"/>
    <col min="8192" max="8437" width="9" style="173"/>
    <col min="8438" max="8438" width="9.625" style="173" customWidth="1"/>
    <col min="8439" max="8439" width="45" style="173" customWidth="1"/>
    <col min="8440" max="8441" width="38.75" style="173" customWidth="1"/>
    <col min="8442" max="8442" width="3.375" style="173" customWidth="1"/>
    <col min="8443" max="8444" width="20.625" style="173" customWidth="1"/>
    <col min="8445" max="8445" width="18" style="173" customWidth="1"/>
    <col min="8446" max="8447" width="12.875" style="173" customWidth="1"/>
    <col min="8448" max="8693" width="9" style="173"/>
    <col min="8694" max="8694" width="9.625" style="173" customWidth="1"/>
    <col min="8695" max="8695" width="45" style="173" customWidth="1"/>
    <col min="8696" max="8697" width="38.75" style="173" customWidth="1"/>
    <col min="8698" max="8698" width="3.375" style="173" customWidth="1"/>
    <col min="8699" max="8700" width="20.625" style="173" customWidth="1"/>
    <col min="8701" max="8701" width="18" style="173" customWidth="1"/>
    <col min="8702" max="8703" width="12.875" style="173" customWidth="1"/>
    <col min="8704" max="8949" width="9" style="173"/>
    <col min="8950" max="8950" width="9.625" style="173" customWidth="1"/>
    <col min="8951" max="8951" width="45" style="173" customWidth="1"/>
    <col min="8952" max="8953" width="38.75" style="173" customWidth="1"/>
    <col min="8954" max="8954" width="3.375" style="173" customWidth="1"/>
    <col min="8955" max="8956" width="20.625" style="173" customWidth="1"/>
    <col min="8957" max="8957" width="18" style="173" customWidth="1"/>
    <col min="8958" max="8959" width="12.875" style="173" customWidth="1"/>
    <col min="8960" max="9205" width="9" style="173"/>
    <col min="9206" max="9206" width="9.625" style="173" customWidth="1"/>
    <col min="9207" max="9207" width="45" style="173" customWidth="1"/>
    <col min="9208" max="9209" width="38.75" style="173" customWidth="1"/>
    <col min="9210" max="9210" width="3.375" style="173" customWidth="1"/>
    <col min="9211" max="9212" width="20.625" style="173" customWidth="1"/>
    <col min="9213" max="9213" width="18" style="173" customWidth="1"/>
    <col min="9214" max="9215" width="12.875" style="173" customWidth="1"/>
    <col min="9216" max="9461" width="9" style="173"/>
    <col min="9462" max="9462" width="9.625" style="173" customWidth="1"/>
    <col min="9463" max="9463" width="45" style="173" customWidth="1"/>
    <col min="9464" max="9465" width="38.75" style="173" customWidth="1"/>
    <col min="9466" max="9466" width="3.375" style="173" customWidth="1"/>
    <col min="9467" max="9468" width="20.625" style="173" customWidth="1"/>
    <col min="9469" max="9469" width="18" style="173" customWidth="1"/>
    <col min="9470" max="9471" width="12.875" style="173" customWidth="1"/>
    <col min="9472" max="9717" width="9" style="173"/>
    <col min="9718" max="9718" width="9.625" style="173" customWidth="1"/>
    <col min="9719" max="9719" width="45" style="173" customWidth="1"/>
    <col min="9720" max="9721" width="38.75" style="173" customWidth="1"/>
    <col min="9722" max="9722" width="3.375" style="173" customWidth="1"/>
    <col min="9723" max="9724" width="20.625" style="173" customWidth="1"/>
    <col min="9725" max="9725" width="18" style="173" customWidth="1"/>
    <col min="9726" max="9727" width="12.875" style="173" customWidth="1"/>
    <col min="9728" max="9973" width="9" style="173"/>
    <col min="9974" max="9974" width="9.625" style="173" customWidth="1"/>
    <col min="9975" max="9975" width="45" style="173" customWidth="1"/>
    <col min="9976" max="9977" width="38.75" style="173" customWidth="1"/>
    <col min="9978" max="9978" width="3.375" style="173" customWidth="1"/>
    <col min="9979" max="9980" width="20.625" style="173" customWidth="1"/>
    <col min="9981" max="9981" width="18" style="173" customWidth="1"/>
    <col min="9982" max="9983" width="12.875" style="173" customWidth="1"/>
    <col min="9984" max="10229" width="9" style="173"/>
    <col min="10230" max="10230" width="9.625" style="173" customWidth="1"/>
    <col min="10231" max="10231" width="45" style="173" customWidth="1"/>
    <col min="10232" max="10233" width="38.75" style="173" customWidth="1"/>
    <col min="10234" max="10234" width="3.375" style="173" customWidth="1"/>
    <col min="10235" max="10236" width="20.625" style="173" customWidth="1"/>
    <col min="10237" max="10237" width="18" style="173" customWidth="1"/>
    <col min="10238" max="10239" width="12.875" style="173" customWidth="1"/>
    <col min="10240" max="10485" width="9" style="173"/>
    <col min="10486" max="10486" width="9.625" style="173" customWidth="1"/>
    <col min="10487" max="10487" width="45" style="173" customWidth="1"/>
    <col min="10488" max="10489" width="38.75" style="173" customWidth="1"/>
    <col min="10490" max="10490" width="3.375" style="173" customWidth="1"/>
    <col min="10491" max="10492" width="20.625" style="173" customWidth="1"/>
    <col min="10493" max="10493" width="18" style="173" customWidth="1"/>
    <col min="10494" max="10495" width="12.875" style="173" customWidth="1"/>
    <col min="10496" max="10741" width="9" style="173"/>
    <col min="10742" max="10742" width="9.625" style="173" customWidth="1"/>
    <col min="10743" max="10743" width="45" style="173" customWidth="1"/>
    <col min="10744" max="10745" width="38.75" style="173" customWidth="1"/>
    <col min="10746" max="10746" width="3.375" style="173" customWidth="1"/>
    <col min="10747" max="10748" width="20.625" style="173" customWidth="1"/>
    <col min="10749" max="10749" width="18" style="173" customWidth="1"/>
    <col min="10750" max="10751" width="12.875" style="173" customWidth="1"/>
    <col min="10752" max="10997" width="9" style="173"/>
    <col min="10998" max="10998" width="9.625" style="173" customWidth="1"/>
    <col min="10999" max="10999" width="45" style="173" customWidth="1"/>
    <col min="11000" max="11001" width="38.75" style="173" customWidth="1"/>
    <col min="11002" max="11002" width="3.375" style="173" customWidth="1"/>
    <col min="11003" max="11004" width="20.625" style="173" customWidth="1"/>
    <col min="11005" max="11005" width="18" style="173" customWidth="1"/>
    <col min="11006" max="11007" width="12.875" style="173" customWidth="1"/>
    <col min="11008" max="11253" width="9" style="173"/>
    <col min="11254" max="11254" width="9.625" style="173" customWidth="1"/>
    <col min="11255" max="11255" width="45" style="173" customWidth="1"/>
    <col min="11256" max="11257" width="38.75" style="173" customWidth="1"/>
    <col min="11258" max="11258" width="3.375" style="173" customWidth="1"/>
    <col min="11259" max="11260" width="20.625" style="173" customWidth="1"/>
    <col min="11261" max="11261" width="18" style="173" customWidth="1"/>
    <col min="11262" max="11263" width="12.875" style="173" customWidth="1"/>
    <col min="11264" max="11509" width="9" style="173"/>
    <col min="11510" max="11510" width="9.625" style="173" customWidth="1"/>
    <col min="11511" max="11511" width="45" style="173" customWidth="1"/>
    <col min="11512" max="11513" width="38.75" style="173" customWidth="1"/>
    <col min="11514" max="11514" width="3.375" style="173" customWidth="1"/>
    <col min="11515" max="11516" width="20.625" style="173" customWidth="1"/>
    <col min="11517" max="11517" width="18" style="173" customWidth="1"/>
    <col min="11518" max="11519" width="12.875" style="173" customWidth="1"/>
    <col min="11520" max="11765" width="9" style="173"/>
    <col min="11766" max="11766" width="9.625" style="173" customWidth="1"/>
    <col min="11767" max="11767" width="45" style="173" customWidth="1"/>
    <col min="11768" max="11769" width="38.75" style="173" customWidth="1"/>
    <col min="11770" max="11770" width="3.375" style="173" customWidth="1"/>
    <col min="11771" max="11772" width="20.625" style="173" customWidth="1"/>
    <col min="11773" max="11773" width="18" style="173" customWidth="1"/>
    <col min="11774" max="11775" width="12.875" style="173" customWidth="1"/>
    <col min="11776" max="12021" width="9" style="173"/>
    <col min="12022" max="12022" width="9.625" style="173" customWidth="1"/>
    <col min="12023" max="12023" width="45" style="173" customWidth="1"/>
    <col min="12024" max="12025" width="38.75" style="173" customWidth="1"/>
    <col min="12026" max="12026" width="3.375" style="173" customWidth="1"/>
    <col min="12027" max="12028" width="20.625" style="173" customWidth="1"/>
    <col min="12029" max="12029" width="18" style="173" customWidth="1"/>
    <col min="12030" max="12031" width="12.875" style="173" customWidth="1"/>
    <col min="12032" max="12277" width="9" style="173"/>
    <col min="12278" max="12278" width="9.625" style="173" customWidth="1"/>
    <col min="12279" max="12279" width="45" style="173" customWidth="1"/>
    <col min="12280" max="12281" width="38.75" style="173" customWidth="1"/>
    <col min="12282" max="12282" width="3.375" style="173" customWidth="1"/>
    <col min="12283" max="12284" width="20.625" style="173" customWidth="1"/>
    <col min="12285" max="12285" width="18" style="173" customWidth="1"/>
    <col min="12286" max="12287" width="12.875" style="173" customWidth="1"/>
    <col min="12288" max="12533" width="9" style="173"/>
    <col min="12534" max="12534" width="9.625" style="173" customWidth="1"/>
    <col min="12535" max="12535" width="45" style="173" customWidth="1"/>
    <col min="12536" max="12537" width="38.75" style="173" customWidth="1"/>
    <col min="12538" max="12538" width="3.375" style="173" customWidth="1"/>
    <col min="12539" max="12540" width="20.625" style="173" customWidth="1"/>
    <col min="12541" max="12541" width="18" style="173" customWidth="1"/>
    <col min="12542" max="12543" width="12.875" style="173" customWidth="1"/>
    <col min="12544" max="12789" width="9" style="173"/>
    <col min="12790" max="12790" width="9.625" style="173" customWidth="1"/>
    <col min="12791" max="12791" width="45" style="173" customWidth="1"/>
    <col min="12792" max="12793" width="38.75" style="173" customWidth="1"/>
    <col min="12794" max="12794" width="3.375" style="173" customWidth="1"/>
    <col min="12795" max="12796" width="20.625" style="173" customWidth="1"/>
    <col min="12797" max="12797" width="18" style="173" customWidth="1"/>
    <col min="12798" max="12799" width="12.875" style="173" customWidth="1"/>
    <col min="12800" max="13045" width="9" style="173"/>
    <col min="13046" max="13046" width="9.625" style="173" customWidth="1"/>
    <col min="13047" max="13047" width="45" style="173" customWidth="1"/>
    <col min="13048" max="13049" width="38.75" style="173" customWidth="1"/>
    <col min="13050" max="13050" width="3.375" style="173" customWidth="1"/>
    <col min="13051" max="13052" width="20.625" style="173" customWidth="1"/>
    <col min="13053" max="13053" width="18" style="173" customWidth="1"/>
    <col min="13054" max="13055" width="12.875" style="173" customWidth="1"/>
    <col min="13056" max="13301" width="9" style="173"/>
    <col min="13302" max="13302" width="9.625" style="173" customWidth="1"/>
    <col min="13303" max="13303" width="45" style="173" customWidth="1"/>
    <col min="13304" max="13305" width="38.75" style="173" customWidth="1"/>
    <col min="13306" max="13306" width="3.375" style="173" customWidth="1"/>
    <col min="13307" max="13308" width="20.625" style="173" customWidth="1"/>
    <col min="13309" max="13309" width="18" style="173" customWidth="1"/>
    <col min="13310" max="13311" width="12.875" style="173" customWidth="1"/>
    <col min="13312" max="13557" width="9" style="173"/>
    <col min="13558" max="13558" width="9.625" style="173" customWidth="1"/>
    <col min="13559" max="13559" width="45" style="173" customWidth="1"/>
    <col min="13560" max="13561" width="38.75" style="173" customWidth="1"/>
    <col min="13562" max="13562" width="3.375" style="173" customWidth="1"/>
    <col min="13563" max="13564" width="20.625" style="173" customWidth="1"/>
    <col min="13565" max="13565" width="18" style="173" customWidth="1"/>
    <col min="13566" max="13567" width="12.875" style="173" customWidth="1"/>
    <col min="13568" max="13813" width="9" style="173"/>
    <col min="13814" max="13814" width="9.625" style="173" customWidth="1"/>
    <col min="13815" max="13815" width="45" style="173" customWidth="1"/>
    <col min="13816" max="13817" width="38.75" style="173" customWidth="1"/>
    <col min="13818" max="13818" width="3.375" style="173" customWidth="1"/>
    <col min="13819" max="13820" width="20.625" style="173" customWidth="1"/>
    <col min="13821" max="13821" width="18" style="173" customWidth="1"/>
    <col min="13822" max="13823" width="12.875" style="173" customWidth="1"/>
    <col min="13824" max="14069" width="9" style="173"/>
    <col min="14070" max="14070" width="9.625" style="173" customWidth="1"/>
    <col min="14071" max="14071" width="45" style="173" customWidth="1"/>
    <col min="14072" max="14073" width="38.75" style="173" customWidth="1"/>
    <col min="14074" max="14074" width="3.375" style="173" customWidth="1"/>
    <col min="14075" max="14076" width="20.625" style="173" customWidth="1"/>
    <col min="14077" max="14077" width="18" style="173" customWidth="1"/>
    <col min="14078" max="14079" width="12.875" style="173" customWidth="1"/>
    <col min="14080" max="14325" width="9" style="173"/>
    <col min="14326" max="14326" width="9.625" style="173" customWidth="1"/>
    <col min="14327" max="14327" width="45" style="173" customWidth="1"/>
    <col min="14328" max="14329" width="38.75" style="173" customWidth="1"/>
    <col min="14330" max="14330" width="3.375" style="173" customWidth="1"/>
    <col min="14331" max="14332" width="20.625" style="173" customWidth="1"/>
    <col min="14333" max="14333" width="18" style="173" customWidth="1"/>
    <col min="14334" max="14335" width="12.875" style="173" customWidth="1"/>
    <col min="14336" max="14581" width="9" style="173"/>
    <col min="14582" max="14582" width="9.625" style="173" customWidth="1"/>
    <col min="14583" max="14583" width="45" style="173" customWidth="1"/>
    <col min="14584" max="14585" width="38.75" style="173" customWidth="1"/>
    <col min="14586" max="14586" width="3.375" style="173" customWidth="1"/>
    <col min="14587" max="14588" width="20.625" style="173" customWidth="1"/>
    <col min="14589" max="14589" width="18" style="173" customWidth="1"/>
    <col min="14590" max="14591" width="12.875" style="173" customWidth="1"/>
    <col min="14592" max="14837" width="9" style="173"/>
    <col min="14838" max="14838" width="9.625" style="173" customWidth="1"/>
    <col min="14839" max="14839" width="45" style="173" customWidth="1"/>
    <col min="14840" max="14841" width="38.75" style="173" customWidth="1"/>
    <col min="14842" max="14842" width="3.375" style="173" customWidth="1"/>
    <col min="14843" max="14844" width="20.625" style="173" customWidth="1"/>
    <col min="14845" max="14845" width="18" style="173" customWidth="1"/>
    <col min="14846" max="14847" width="12.875" style="173" customWidth="1"/>
    <col min="14848" max="15093" width="9" style="173"/>
    <col min="15094" max="15094" width="9.625" style="173" customWidth="1"/>
    <col min="15095" max="15095" width="45" style="173" customWidth="1"/>
    <col min="15096" max="15097" width="38.75" style="173" customWidth="1"/>
    <col min="15098" max="15098" width="3.375" style="173" customWidth="1"/>
    <col min="15099" max="15100" width="20.625" style="173" customWidth="1"/>
    <col min="15101" max="15101" width="18" style="173" customWidth="1"/>
    <col min="15102" max="15103" width="12.875" style="173" customWidth="1"/>
    <col min="15104" max="15349" width="9" style="173"/>
    <col min="15350" max="15350" width="9.625" style="173" customWidth="1"/>
    <col min="15351" max="15351" width="45" style="173" customWidth="1"/>
    <col min="15352" max="15353" width="38.75" style="173" customWidth="1"/>
    <col min="15354" max="15354" width="3.375" style="173" customWidth="1"/>
    <col min="15355" max="15356" width="20.625" style="173" customWidth="1"/>
    <col min="15357" max="15357" width="18" style="173" customWidth="1"/>
    <col min="15358" max="15359" width="12.875" style="173" customWidth="1"/>
    <col min="15360" max="15605" width="9" style="173"/>
    <col min="15606" max="15606" width="9.625" style="173" customWidth="1"/>
    <col min="15607" max="15607" width="45" style="173" customWidth="1"/>
    <col min="15608" max="15609" width="38.75" style="173" customWidth="1"/>
    <col min="15610" max="15610" width="3.375" style="173" customWidth="1"/>
    <col min="15611" max="15612" width="20.625" style="173" customWidth="1"/>
    <col min="15613" max="15613" width="18" style="173" customWidth="1"/>
    <col min="15614" max="15615" width="12.875" style="173" customWidth="1"/>
    <col min="15616" max="15861" width="9" style="173"/>
    <col min="15862" max="15862" width="9.625" style="173" customWidth="1"/>
    <col min="15863" max="15863" width="45" style="173" customWidth="1"/>
    <col min="15864" max="15865" width="38.75" style="173" customWidth="1"/>
    <col min="15866" max="15866" width="3.375" style="173" customWidth="1"/>
    <col min="15867" max="15868" width="20.625" style="173" customWidth="1"/>
    <col min="15869" max="15869" width="18" style="173" customWidth="1"/>
    <col min="15870" max="15871" width="12.875" style="173" customWidth="1"/>
    <col min="15872" max="16117" width="9" style="173"/>
    <col min="16118" max="16118" width="9.625" style="173" customWidth="1"/>
    <col min="16119" max="16119" width="45" style="173" customWidth="1"/>
    <col min="16120" max="16121" width="38.75" style="173" customWidth="1"/>
    <col min="16122" max="16122" width="3.375" style="173" customWidth="1"/>
    <col min="16123" max="16124" width="20.625" style="173" customWidth="1"/>
    <col min="16125" max="16125" width="18" style="173" customWidth="1"/>
    <col min="16126" max="16127" width="12.875" style="173" customWidth="1"/>
    <col min="16128" max="16384" width="9" style="173"/>
  </cols>
  <sheetData>
    <row r="1" spans="1:7" s="139" customFormat="1" ht="22.5" customHeight="1" x14ac:dyDescent="0.35">
      <c r="A1" s="215" t="s">
        <v>136</v>
      </c>
      <c r="B1" s="215"/>
      <c r="C1" s="215"/>
      <c r="D1" s="215"/>
      <c r="E1" s="215"/>
      <c r="F1" s="215"/>
    </row>
    <row r="2" spans="1:7" s="139" customFormat="1" ht="22.5" customHeight="1" x14ac:dyDescent="0.35">
      <c r="A2" s="216" t="s">
        <v>137</v>
      </c>
      <c r="B2" s="216"/>
      <c r="C2" s="216"/>
      <c r="D2" s="216"/>
      <c r="E2" s="216"/>
      <c r="F2" s="216"/>
    </row>
    <row r="3" spans="1:7" s="139" customFormat="1" ht="27" customHeight="1" x14ac:dyDescent="0.35">
      <c r="A3" s="217" t="s">
        <v>0</v>
      </c>
      <c r="B3" s="217"/>
      <c r="C3" s="217"/>
      <c r="D3" s="217"/>
      <c r="E3" s="217"/>
      <c r="F3" s="217"/>
    </row>
    <row r="4" spans="1:7" s="139" customFormat="1" ht="30" customHeight="1" x14ac:dyDescent="0.35">
      <c r="A4" s="140" t="s">
        <v>4</v>
      </c>
      <c r="B4" s="140" t="s">
        <v>9</v>
      </c>
      <c r="C4" s="140" t="s">
        <v>8</v>
      </c>
      <c r="D4" s="140" t="s">
        <v>10</v>
      </c>
      <c r="E4" s="140" t="s">
        <v>117</v>
      </c>
      <c r="F4" s="140" t="s">
        <v>138</v>
      </c>
      <c r="G4" s="141"/>
    </row>
    <row r="5" spans="1:7" s="149" customFormat="1" ht="46.5" x14ac:dyDescent="0.2">
      <c r="A5" s="142">
        <v>1</v>
      </c>
      <c r="B5" s="143" t="s">
        <v>139</v>
      </c>
      <c r="C5" s="144" t="s">
        <v>140</v>
      </c>
      <c r="D5" s="145">
        <v>13.290906000000001</v>
      </c>
      <c r="E5" s="146">
        <v>757.98079726999993</v>
      </c>
      <c r="F5" s="147">
        <v>0</v>
      </c>
      <c r="G5" s="148"/>
    </row>
    <row r="6" spans="1:7" s="152" customFormat="1" ht="23.25" x14ac:dyDescent="0.2">
      <c r="A6" s="142">
        <v>2</v>
      </c>
      <c r="B6" s="142" t="s">
        <v>141</v>
      </c>
      <c r="C6" s="150" t="s">
        <v>92</v>
      </c>
      <c r="D6" s="145">
        <v>8.9999999999999993E-3</v>
      </c>
      <c r="E6" s="146">
        <v>308.82074567000001</v>
      </c>
      <c r="F6" s="146">
        <v>21.617452199999999</v>
      </c>
      <c r="G6" s="151"/>
    </row>
    <row r="7" spans="1:7" s="149" customFormat="1" ht="23.25" x14ac:dyDescent="0.2">
      <c r="A7" s="142">
        <v>3</v>
      </c>
      <c r="B7" s="143" t="s">
        <v>142</v>
      </c>
      <c r="C7" s="153" t="s">
        <v>143</v>
      </c>
      <c r="D7" s="145">
        <v>867.34</v>
      </c>
      <c r="E7" s="146">
        <v>126.29765722999998</v>
      </c>
      <c r="F7" s="146">
        <v>3.3899584300000001</v>
      </c>
      <c r="G7" s="148"/>
    </row>
    <row r="8" spans="1:7" s="155" customFormat="1" ht="23.25" customHeight="1" x14ac:dyDescent="0.2">
      <c r="A8" s="142">
        <v>4</v>
      </c>
      <c r="B8" s="143" t="s">
        <v>144</v>
      </c>
      <c r="C8" s="154" t="s">
        <v>145</v>
      </c>
      <c r="D8" s="145">
        <v>59487.445</v>
      </c>
      <c r="E8" s="146">
        <v>126.24185736</v>
      </c>
      <c r="F8" s="146">
        <v>0</v>
      </c>
      <c r="G8" s="151"/>
    </row>
    <row r="9" spans="1:7" s="155" customFormat="1" ht="23.25" x14ac:dyDescent="0.2">
      <c r="A9" s="142">
        <v>5</v>
      </c>
      <c r="B9" s="142" t="s">
        <v>146</v>
      </c>
      <c r="C9" s="150" t="s">
        <v>147</v>
      </c>
      <c r="D9" s="145">
        <v>4898.3</v>
      </c>
      <c r="E9" s="146">
        <v>69.87848206999999</v>
      </c>
      <c r="F9" s="146">
        <v>0</v>
      </c>
      <c r="G9" s="151"/>
    </row>
    <row r="10" spans="1:7" s="155" customFormat="1" ht="23.25" x14ac:dyDescent="0.2">
      <c r="A10" s="142">
        <v>6</v>
      </c>
      <c r="B10" s="142" t="s">
        <v>148</v>
      </c>
      <c r="C10" s="150" t="s">
        <v>149</v>
      </c>
      <c r="D10" s="145">
        <v>5939.3</v>
      </c>
      <c r="E10" s="146">
        <v>40.341160409999993</v>
      </c>
      <c r="F10" s="146">
        <v>0</v>
      </c>
      <c r="G10" s="151"/>
    </row>
    <row r="11" spans="1:7" s="155" customFormat="1" ht="23.25" x14ac:dyDescent="0.2">
      <c r="A11" s="142">
        <v>7</v>
      </c>
      <c r="B11" s="143">
        <v>8544</v>
      </c>
      <c r="C11" s="156" t="s">
        <v>150</v>
      </c>
      <c r="D11" s="145">
        <v>14.44257</v>
      </c>
      <c r="E11" s="146">
        <v>22.700094409999998</v>
      </c>
      <c r="F11" s="146">
        <v>1.0996899199999999</v>
      </c>
      <c r="G11" s="151"/>
    </row>
    <row r="12" spans="1:7" s="155" customFormat="1" ht="23.25" x14ac:dyDescent="0.2">
      <c r="A12" s="142">
        <v>8</v>
      </c>
      <c r="B12" s="142">
        <v>2101</v>
      </c>
      <c r="C12" s="150" t="s">
        <v>151</v>
      </c>
      <c r="D12" s="145">
        <v>148.42791999999997</v>
      </c>
      <c r="E12" s="146">
        <v>17.111075399999997</v>
      </c>
      <c r="F12" s="146">
        <v>1.2207484199999998</v>
      </c>
      <c r="G12" s="151"/>
    </row>
    <row r="13" spans="1:7" s="155" customFormat="1" ht="23.25" x14ac:dyDescent="0.2">
      <c r="A13" s="142">
        <v>9</v>
      </c>
      <c r="B13" s="142" t="s">
        <v>152</v>
      </c>
      <c r="C13" s="157" t="s">
        <v>153</v>
      </c>
      <c r="D13" s="145">
        <v>0.46100000000000002</v>
      </c>
      <c r="E13" s="146">
        <v>14.390333380000001</v>
      </c>
      <c r="F13" s="146">
        <v>0</v>
      </c>
      <c r="G13" s="151"/>
    </row>
    <row r="14" spans="1:7" s="155" customFormat="1" ht="46.5" x14ac:dyDescent="0.2">
      <c r="A14" s="142">
        <v>10</v>
      </c>
      <c r="B14" s="142" t="s">
        <v>154</v>
      </c>
      <c r="C14" s="158" t="s">
        <v>155</v>
      </c>
      <c r="D14" s="145">
        <v>2.8829999999999998E-2</v>
      </c>
      <c r="E14" s="146">
        <v>11.702064</v>
      </c>
      <c r="F14" s="146">
        <v>0</v>
      </c>
      <c r="G14" s="151"/>
    </row>
    <row r="15" spans="1:7" s="155" customFormat="1" ht="23.25" x14ac:dyDescent="0.2">
      <c r="A15" s="218" t="s">
        <v>95</v>
      </c>
      <c r="B15" s="219"/>
      <c r="C15" s="220"/>
      <c r="D15" s="159">
        <f>SUM(D5:D14)</f>
        <v>71369.045225999987</v>
      </c>
      <c r="E15" s="160">
        <f>SUM(E5:E14)</f>
        <v>1495.4642671999998</v>
      </c>
      <c r="F15" s="160">
        <f>SUM(F5:F14)</f>
        <v>27.327848969999998</v>
      </c>
      <c r="G15" s="161"/>
    </row>
    <row r="16" spans="1:7" s="155" customFormat="1" ht="24" thickBot="1" x14ac:dyDescent="0.25">
      <c r="A16" s="221" t="s">
        <v>156</v>
      </c>
      <c r="B16" s="222"/>
      <c r="C16" s="223"/>
      <c r="D16" s="162">
        <f>D17-D15</f>
        <v>1933.0643640000199</v>
      </c>
      <c r="E16" s="162">
        <f>E17-E15</f>
        <v>27.932807820000107</v>
      </c>
      <c r="F16" s="162">
        <f>F17-F15</f>
        <v>0.33110948000000207</v>
      </c>
      <c r="G16" s="161"/>
    </row>
    <row r="17" spans="1:7" s="139" customFormat="1" ht="24" thickBot="1" x14ac:dyDescent="0.4">
      <c r="A17" s="212" t="s">
        <v>56</v>
      </c>
      <c r="B17" s="213"/>
      <c r="C17" s="214"/>
      <c r="D17" s="163">
        <f>73302109.59/1000</f>
        <v>73302.109590000007</v>
      </c>
      <c r="E17" s="164">
        <f>1523397075.02/1000000</f>
        <v>1523.3970750199999</v>
      </c>
      <c r="F17" s="164">
        <f>27658958.45/1000000</f>
        <v>27.65895845</v>
      </c>
      <c r="G17" s="141"/>
    </row>
    <row r="18" spans="1:7" s="139" customFormat="1" ht="27" customHeight="1" thickTop="1" x14ac:dyDescent="0.35">
      <c r="A18" s="165" t="s">
        <v>157</v>
      </c>
      <c r="B18" s="166"/>
      <c r="D18" s="167"/>
      <c r="E18" s="168"/>
      <c r="F18" s="168"/>
      <c r="G18" s="141"/>
    </row>
    <row r="19" spans="1:7" s="155" customFormat="1" ht="23.25" customHeight="1" x14ac:dyDescent="0.2">
      <c r="D19" s="169"/>
      <c r="E19" s="169"/>
      <c r="F19" s="169"/>
      <c r="G19" s="161"/>
    </row>
    <row r="20" spans="1:7" s="155" customFormat="1" ht="23.25" x14ac:dyDescent="0.2">
      <c r="A20" s="155" t="s">
        <v>158</v>
      </c>
      <c r="D20" s="170"/>
      <c r="E20" s="170"/>
      <c r="F20" s="170"/>
      <c r="G20" s="161"/>
    </row>
    <row r="21" spans="1:7" s="139" customFormat="1" ht="14.25" customHeight="1" x14ac:dyDescent="0.35">
      <c r="A21" s="166"/>
      <c r="B21" s="166"/>
      <c r="D21" s="171"/>
      <c r="E21" s="171"/>
      <c r="F21" s="171"/>
    </row>
    <row r="22" spans="1:7" s="139" customFormat="1" ht="14.25" customHeight="1" x14ac:dyDescent="0.35">
      <c r="A22" s="166"/>
      <c r="B22" s="166"/>
      <c r="D22" s="171"/>
      <c r="E22" s="171"/>
      <c r="F22" s="171"/>
    </row>
    <row r="23" spans="1:7" s="139" customFormat="1" ht="14.25" customHeight="1" x14ac:dyDescent="0.35">
      <c r="A23" s="166"/>
      <c r="B23" s="166"/>
      <c r="D23" s="171"/>
      <c r="E23" s="172"/>
      <c r="F23" s="172"/>
    </row>
    <row r="24" spans="1:7" s="139" customFormat="1" ht="18" customHeight="1" x14ac:dyDescent="0.35">
      <c r="A24" s="166"/>
      <c r="B24" s="166"/>
    </row>
    <row r="25" spans="1:7" s="139" customFormat="1" ht="17.25" customHeight="1" x14ac:dyDescent="0.35">
      <c r="A25" s="166"/>
      <c r="B25" s="166"/>
    </row>
    <row r="26" spans="1:7" s="139" customFormat="1" ht="18.75" customHeight="1" x14ac:dyDescent="0.35">
      <c r="A26" s="166"/>
      <c r="B26" s="166"/>
    </row>
    <row r="27" spans="1:7" s="139" customFormat="1" ht="23.25" x14ac:dyDescent="0.35">
      <c r="A27" s="166"/>
      <c r="B27" s="166"/>
    </row>
    <row r="28" spans="1:7" s="139" customFormat="1" ht="23.25" x14ac:dyDescent="0.35">
      <c r="A28" s="166"/>
      <c r="B28" s="166"/>
    </row>
    <row r="29" spans="1:7" s="139" customFormat="1" ht="23.25" x14ac:dyDescent="0.35">
      <c r="A29" s="166"/>
      <c r="B29" s="166"/>
    </row>
    <row r="30" spans="1:7" s="139" customFormat="1" ht="23.25" x14ac:dyDescent="0.35">
      <c r="A30" s="166"/>
      <c r="B30" s="166"/>
    </row>
    <row r="31" spans="1:7" s="139" customFormat="1" ht="23.25" x14ac:dyDescent="0.35">
      <c r="A31" s="166"/>
      <c r="B31" s="166"/>
    </row>
    <row r="32" spans="1:7" s="139" customFormat="1" ht="23.25" x14ac:dyDescent="0.35">
      <c r="A32" s="166"/>
      <c r="B32" s="166"/>
    </row>
    <row r="33" spans="1:2" s="139" customFormat="1" ht="23.25" x14ac:dyDescent="0.35">
      <c r="A33" s="166"/>
      <c r="B33" s="166"/>
    </row>
    <row r="34" spans="1:2" s="139" customFormat="1" ht="23.25" x14ac:dyDescent="0.35">
      <c r="A34" s="166"/>
      <c r="B34" s="166"/>
    </row>
    <row r="35" spans="1:2" s="139" customFormat="1" ht="23.25" x14ac:dyDescent="0.35">
      <c r="A35" s="166"/>
      <c r="B35" s="166"/>
    </row>
    <row r="36" spans="1:2" s="139" customFormat="1" ht="23.25" x14ac:dyDescent="0.35">
      <c r="A36" s="166"/>
      <c r="B36" s="166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H13" sqref="H13"/>
    </sheetView>
  </sheetViews>
  <sheetFormatPr defaultRowHeight="14.25" x14ac:dyDescent="0.2"/>
  <cols>
    <col min="1" max="1" width="7.75" style="200" customWidth="1"/>
    <col min="2" max="2" width="9.625" style="200" customWidth="1"/>
    <col min="3" max="3" width="39.625" style="200" customWidth="1"/>
    <col min="4" max="4" width="15.25" style="200" customWidth="1"/>
    <col min="5" max="5" width="17.75" style="200" customWidth="1"/>
    <col min="6" max="6" width="16.125" style="199" customWidth="1"/>
    <col min="7" max="7" width="20.625" style="199" customWidth="1"/>
    <col min="8" max="237" width="9" style="200"/>
    <col min="238" max="238" width="9.625" style="200" customWidth="1"/>
    <col min="239" max="239" width="45" style="200" customWidth="1"/>
    <col min="240" max="241" width="38.75" style="200" customWidth="1"/>
    <col min="242" max="242" width="3.375" style="200" customWidth="1"/>
    <col min="243" max="244" width="20.625" style="200" customWidth="1"/>
    <col min="245" max="245" width="18" style="200" customWidth="1"/>
    <col min="246" max="247" width="12.875" style="200" customWidth="1"/>
    <col min="248" max="493" width="9" style="200"/>
    <col min="494" max="494" width="9.625" style="200" customWidth="1"/>
    <col min="495" max="495" width="45" style="200" customWidth="1"/>
    <col min="496" max="497" width="38.75" style="200" customWidth="1"/>
    <col min="498" max="498" width="3.375" style="200" customWidth="1"/>
    <col min="499" max="500" width="20.625" style="200" customWidth="1"/>
    <col min="501" max="501" width="18" style="200" customWidth="1"/>
    <col min="502" max="503" width="12.875" style="200" customWidth="1"/>
    <col min="504" max="749" width="9" style="200"/>
    <col min="750" max="750" width="9.625" style="200" customWidth="1"/>
    <col min="751" max="751" width="45" style="200" customWidth="1"/>
    <col min="752" max="753" width="38.75" style="200" customWidth="1"/>
    <col min="754" max="754" width="3.375" style="200" customWidth="1"/>
    <col min="755" max="756" width="20.625" style="200" customWidth="1"/>
    <col min="757" max="757" width="18" style="200" customWidth="1"/>
    <col min="758" max="759" width="12.875" style="200" customWidth="1"/>
    <col min="760" max="1005" width="9" style="200"/>
    <col min="1006" max="1006" width="9.625" style="200" customWidth="1"/>
    <col min="1007" max="1007" width="45" style="200" customWidth="1"/>
    <col min="1008" max="1009" width="38.75" style="200" customWidth="1"/>
    <col min="1010" max="1010" width="3.375" style="200" customWidth="1"/>
    <col min="1011" max="1012" width="20.625" style="200" customWidth="1"/>
    <col min="1013" max="1013" width="18" style="200" customWidth="1"/>
    <col min="1014" max="1015" width="12.875" style="200" customWidth="1"/>
    <col min="1016" max="1261" width="9" style="200"/>
    <col min="1262" max="1262" width="9.625" style="200" customWidth="1"/>
    <col min="1263" max="1263" width="45" style="200" customWidth="1"/>
    <col min="1264" max="1265" width="38.75" style="200" customWidth="1"/>
    <col min="1266" max="1266" width="3.375" style="200" customWidth="1"/>
    <col min="1267" max="1268" width="20.625" style="200" customWidth="1"/>
    <col min="1269" max="1269" width="18" style="200" customWidth="1"/>
    <col min="1270" max="1271" width="12.875" style="200" customWidth="1"/>
    <col min="1272" max="1517" width="9" style="200"/>
    <col min="1518" max="1518" width="9.625" style="200" customWidth="1"/>
    <col min="1519" max="1519" width="45" style="200" customWidth="1"/>
    <col min="1520" max="1521" width="38.75" style="200" customWidth="1"/>
    <col min="1522" max="1522" width="3.375" style="200" customWidth="1"/>
    <col min="1523" max="1524" width="20.625" style="200" customWidth="1"/>
    <col min="1525" max="1525" width="18" style="200" customWidth="1"/>
    <col min="1526" max="1527" width="12.875" style="200" customWidth="1"/>
    <col min="1528" max="1773" width="9" style="200"/>
    <col min="1774" max="1774" width="9.625" style="200" customWidth="1"/>
    <col min="1775" max="1775" width="45" style="200" customWidth="1"/>
    <col min="1776" max="1777" width="38.75" style="200" customWidth="1"/>
    <col min="1778" max="1778" width="3.375" style="200" customWidth="1"/>
    <col min="1779" max="1780" width="20.625" style="200" customWidth="1"/>
    <col min="1781" max="1781" width="18" style="200" customWidth="1"/>
    <col min="1782" max="1783" width="12.875" style="200" customWidth="1"/>
    <col min="1784" max="2029" width="9" style="200"/>
    <col min="2030" max="2030" width="9.625" style="200" customWidth="1"/>
    <col min="2031" max="2031" width="45" style="200" customWidth="1"/>
    <col min="2032" max="2033" width="38.75" style="200" customWidth="1"/>
    <col min="2034" max="2034" width="3.375" style="200" customWidth="1"/>
    <col min="2035" max="2036" width="20.625" style="200" customWidth="1"/>
    <col min="2037" max="2037" width="18" style="200" customWidth="1"/>
    <col min="2038" max="2039" width="12.875" style="200" customWidth="1"/>
    <col min="2040" max="2285" width="9" style="200"/>
    <col min="2286" max="2286" width="9.625" style="200" customWidth="1"/>
    <col min="2287" max="2287" width="45" style="200" customWidth="1"/>
    <col min="2288" max="2289" width="38.75" style="200" customWidth="1"/>
    <col min="2290" max="2290" width="3.375" style="200" customWidth="1"/>
    <col min="2291" max="2292" width="20.625" style="200" customWidth="1"/>
    <col min="2293" max="2293" width="18" style="200" customWidth="1"/>
    <col min="2294" max="2295" width="12.875" style="200" customWidth="1"/>
    <col min="2296" max="2541" width="9" style="200"/>
    <col min="2542" max="2542" width="9.625" style="200" customWidth="1"/>
    <col min="2543" max="2543" width="45" style="200" customWidth="1"/>
    <col min="2544" max="2545" width="38.75" style="200" customWidth="1"/>
    <col min="2546" max="2546" width="3.375" style="200" customWidth="1"/>
    <col min="2547" max="2548" width="20.625" style="200" customWidth="1"/>
    <col min="2549" max="2549" width="18" style="200" customWidth="1"/>
    <col min="2550" max="2551" width="12.875" style="200" customWidth="1"/>
    <col min="2552" max="2797" width="9" style="200"/>
    <col min="2798" max="2798" width="9.625" style="200" customWidth="1"/>
    <col min="2799" max="2799" width="45" style="200" customWidth="1"/>
    <col min="2800" max="2801" width="38.75" style="200" customWidth="1"/>
    <col min="2802" max="2802" width="3.375" style="200" customWidth="1"/>
    <col min="2803" max="2804" width="20.625" style="200" customWidth="1"/>
    <col min="2805" max="2805" width="18" style="200" customWidth="1"/>
    <col min="2806" max="2807" width="12.875" style="200" customWidth="1"/>
    <col min="2808" max="3053" width="9" style="200"/>
    <col min="3054" max="3054" width="9.625" style="200" customWidth="1"/>
    <col min="3055" max="3055" width="45" style="200" customWidth="1"/>
    <col min="3056" max="3057" width="38.75" style="200" customWidth="1"/>
    <col min="3058" max="3058" width="3.375" style="200" customWidth="1"/>
    <col min="3059" max="3060" width="20.625" style="200" customWidth="1"/>
    <col min="3061" max="3061" width="18" style="200" customWidth="1"/>
    <col min="3062" max="3063" width="12.875" style="200" customWidth="1"/>
    <col min="3064" max="3309" width="9" style="200"/>
    <col min="3310" max="3310" width="9.625" style="200" customWidth="1"/>
    <col min="3311" max="3311" width="45" style="200" customWidth="1"/>
    <col min="3312" max="3313" width="38.75" style="200" customWidth="1"/>
    <col min="3314" max="3314" width="3.375" style="200" customWidth="1"/>
    <col min="3315" max="3316" width="20.625" style="200" customWidth="1"/>
    <col min="3317" max="3317" width="18" style="200" customWidth="1"/>
    <col min="3318" max="3319" width="12.875" style="200" customWidth="1"/>
    <col min="3320" max="3565" width="9" style="200"/>
    <col min="3566" max="3566" width="9.625" style="200" customWidth="1"/>
    <col min="3567" max="3567" width="45" style="200" customWidth="1"/>
    <col min="3568" max="3569" width="38.75" style="200" customWidth="1"/>
    <col min="3570" max="3570" width="3.375" style="200" customWidth="1"/>
    <col min="3571" max="3572" width="20.625" style="200" customWidth="1"/>
    <col min="3573" max="3573" width="18" style="200" customWidth="1"/>
    <col min="3574" max="3575" width="12.875" style="200" customWidth="1"/>
    <col min="3576" max="3821" width="9" style="200"/>
    <col min="3822" max="3822" width="9.625" style="200" customWidth="1"/>
    <col min="3823" max="3823" width="45" style="200" customWidth="1"/>
    <col min="3824" max="3825" width="38.75" style="200" customWidth="1"/>
    <col min="3826" max="3826" width="3.375" style="200" customWidth="1"/>
    <col min="3827" max="3828" width="20.625" style="200" customWidth="1"/>
    <col min="3829" max="3829" width="18" style="200" customWidth="1"/>
    <col min="3830" max="3831" width="12.875" style="200" customWidth="1"/>
    <col min="3832" max="4077" width="9" style="200"/>
    <col min="4078" max="4078" width="9.625" style="200" customWidth="1"/>
    <col min="4079" max="4079" width="45" style="200" customWidth="1"/>
    <col min="4080" max="4081" width="38.75" style="200" customWidth="1"/>
    <col min="4082" max="4082" width="3.375" style="200" customWidth="1"/>
    <col min="4083" max="4084" width="20.625" style="200" customWidth="1"/>
    <col min="4085" max="4085" width="18" style="200" customWidth="1"/>
    <col min="4086" max="4087" width="12.875" style="200" customWidth="1"/>
    <col min="4088" max="4333" width="9" style="200"/>
    <col min="4334" max="4334" width="9.625" style="200" customWidth="1"/>
    <col min="4335" max="4335" width="45" style="200" customWidth="1"/>
    <col min="4336" max="4337" width="38.75" style="200" customWidth="1"/>
    <col min="4338" max="4338" width="3.375" style="200" customWidth="1"/>
    <col min="4339" max="4340" width="20.625" style="200" customWidth="1"/>
    <col min="4341" max="4341" width="18" style="200" customWidth="1"/>
    <col min="4342" max="4343" width="12.875" style="200" customWidth="1"/>
    <col min="4344" max="4589" width="9" style="200"/>
    <col min="4590" max="4590" width="9.625" style="200" customWidth="1"/>
    <col min="4591" max="4591" width="45" style="200" customWidth="1"/>
    <col min="4592" max="4593" width="38.75" style="200" customWidth="1"/>
    <col min="4594" max="4594" width="3.375" style="200" customWidth="1"/>
    <col min="4595" max="4596" width="20.625" style="200" customWidth="1"/>
    <col min="4597" max="4597" width="18" style="200" customWidth="1"/>
    <col min="4598" max="4599" width="12.875" style="200" customWidth="1"/>
    <col min="4600" max="4845" width="9" style="200"/>
    <col min="4846" max="4846" width="9.625" style="200" customWidth="1"/>
    <col min="4847" max="4847" width="45" style="200" customWidth="1"/>
    <col min="4848" max="4849" width="38.75" style="200" customWidth="1"/>
    <col min="4850" max="4850" width="3.375" style="200" customWidth="1"/>
    <col min="4851" max="4852" width="20.625" style="200" customWidth="1"/>
    <col min="4853" max="4853" width="18" style="200" customWidth="1"/>
    <col min="4854" max="4855" width="12.875" style="200" customWidth="1"/>
    <col min="4856" max="5101" width="9" style="200"/>
    <col min="5102" max="5102" width="9.625" style="200" customWidth="1"/>
    <col min="5103" max="5103" width="45" style="200" customWidth="1"/>
    <col min="5104" max="5105" width="38.75" style="200" customWidth="1"/>
    <col min="5106" max="5106" width="3.375" style="200" customWidth="1"/>
    <col min="5107" max="5108" width="20.625" style="200" customWidth="1"/>
    <col min="5109" max="5109" width="18" style="200" customWidth="1"/>
    <col min="5110" max="5111" width="12.875" style="200" customWidth="1"/>
    <col min="5112" max="5357" width="9" style="200"/>
    <col min="5358" max="5358" width="9.625" style="200" customWidth="1"/>
    <col min="5359" max="5359" width="45" style="200" customWidth="1"/>
    <col min="5360" max="5361" width="38.75" style="200" customWidth="1"/>
    <col min="5362" max="5362" width="3.375" style="200" customWidth="1"/>
    <col min="5363" max="5364" width="20.625" style="200" customWidth="1"/>
    <col min="5365" max="5365" width="18" style="200" customWidth="1"/>
    <col min="5366" max="5367" width="12.875" style="200" customWidth="1"/>
    <col min="5368" max="5613" width="9" style="200"/>
    <col min="5614" max="5614" width="9.625" style="200" customWidth="1"/>
    <col min="5615" max="5615" width="45" style="200" customWidth="1"/>
    <col min="5616" max="5617" width="38.75" style="200" customWidth="1"/>
    <col min="5618" max="5618" width="3.375" style="200" customWidth="1"/>
    <col min="5619" max="5620" width="20.625" style="200" customWidth="1"/>
    <col min="5621" max="5621" width="18" style="200" customWidth="1"/>
    <col min="5622" max="5623" width="12.875" style="200" customWidth="1"/>
    <col min="5624" max="5869" width="9" style="200"/>
    <col min="5870" max="5870" width="9.625" style="200" customWidth="1"/>
    <col min="5871" max="5871" width="45" style="200" customWidth="1"/>
    <col min="5872" max="5873" width="38.75" style="200" customWidth="1"/>
    <col min="5874" max="5874" width="3.375" style="200" customWidth="1"/>
    <col min="5875" max="5876" width="20.625" style="200" customWidth="1"/>
    <col min="5877" max="5877" width="18" style="200" customWidth="1"/>
    <col min="5878" max="5879" width="12.875" style="200" customWidth="1"/>
    <col min="5880" max="6125" width="9" style="200"/>
    <col min="6126" max="6126" width="9.625" style="200" customWidth="1"/>
    <col min="6127" max="6127" width="45" style="200" customWidth="1"/>
    <col min="6128" max="6129" width="38.75" style="200" customWidth="1"/>
    <col min="6130" max="6130" width="3.375" style="200" customWidth="1"/>
    <col min="6131" max="6132" width="20.625" style="200" customWidth="1"/>
    <col min="6133" max="6133" width="18" style="200" customWidth="1"/>
    <col min="6134" max="6135" width="12.875" style="200" customWidth="1"/>
    <col min="6136" max="6381" width="9" style="200"/>
    <col min="6382" max="6382" width="9.625" style="200" customWidth="1"/>
    <col min="6383" max="6383" width="45" style="200" customWidth="1"/>
    <col min="6384" max="6385" width="38.75" style="200" customWidth="1"/>
    <col min="6386" max="6386" width="3.375" style="200" customWidth="1"/>
    <col min="6387" max="6388" width="20.625" style="200" customWidth="1"/>
    <col min="6389" max="6389" width="18" style="200" customWidth="1"/>
    <col min="6390" max="6391" width="12.875" style="200" customWidth="1"/>
    <col min="6392" max="6637" width="9" style="200"/>
    <col min="6638" max="6638" width="9.625" style="200" customWidth="1"/>
    <col min="6639" max="6639" width="45" style="200" customWidth="1"/>
    <col min="6640" max="6641" width="38.75" style="200" customWidth="1"/>
    <col min="6642" max="6642" width="3.375" style="200" customWidth="1"/>
    <col min="6643" max="6644" width="20.625" style="200" customWidth="1"/>
    <col min="6645" max="6645" width="18" style="200" customWidth="1"/>
    <col min="6646" max="6647" width="12.875" style="200" customWidth="1"/>
    <col min="6648" max="6893" width="9" style="200"/>
    <col min="6894" max="6894" width="9.625" style="200" customWidth="1"/>
    <col min="6895" max="6895" width="45" style="200" customWidth="1"/>
    <col min="6896" max="6897" width="38.75" style="200" customWidth="1"/>
    <col min="6898" max="6898" width="3.375" style="200" customWidth="1"/>
    <col min="6899" max="6900" width="20.625" style="200" customWidth="1"/>
    <col min="6901" max="6901" width="18" style="200" customWidth="1"/>
    <col min="6902" max="6903" width="12.875" style="200" customWidth="1"/>
    <col min="6904" max="7149" width="9" style="200"/>
    <col min="7150" max="7150" width="9.625" style="200" customWidth="1"/>
    <col min="7151" max="7151" width="45" style="200" customWidth="1"/>
    <col min="7152" max="7153" width="38.75" style="200" customWidth="1"/>
    <col min="7154" max="7154" width="3.375" style="200" customWidth="1"/>
    <col min="7155" max="7156" width="20.625" style="200" customWidth="1"/>
    <col min="7157" max="7157" width="18" style="200" customWidth="1"/>
    <col min="7158" max="7159" width="12.875" style="200" customWidth="1"/>
    <col min="7160" max="7405" width="9" style="200"/>
    <col min="7406" max="7406" width="9.625" style="200" customWidth="1"/>
    <col min="7407" max="7407" width="45" style="200" customWidth="1"/>
    <col min="7408" max="7409" width="38.75" style="200" customWidth="1"/>
    <col min="7410" max="7410" width="3.375" style="200" customWidth="1"/>
    <col min="7411" max="7412" width="20.625" style="200" customWidth="1"/>
    <col min="7413" max="7413" width="18" style="200" customWidth="1"/>
    <col min="7414" max="7415" width="12.875" style="200" customWidth="1"/>
    <col min="7416" max="7661" width="9" style="200"/>
    <col min="7662" max="7662" width="9.625" style="200" customWidth="1"/>
    <col min="7663" max="7663" width="45" style="200" customWidth="1"/>
    <col min="7664" max="7665" width="38.75" style="200" customWidth="1"/>
    <col min="7666" max="7666" width="3.375" style="200" customWidth="1"/>
    <col min="7667" max="7668" width="20.625" style="200" customWidth="1"/>
    <col min="7669" max="7669" width="18" style="200" customWidth="1"/>
    <col min="7670" max="7671" width="12.875" style="200" customWidth="1"/>
    <col min="7672" max="7917" width="9" style="200"/>
    <col min="7918" max="7918" width="9.625" style="200" customWidth="1"/>
    <col min="7919" max="7919" width="45" style="200" customWidth="1"/>
    <col min="7920" max="7921" width="38.75" style="200" customWidth="1"/>
    <col min="7922" max="7922" width="3.375" style="200" customWidth="1"/>
    <col min="7923" max="7924" width="20.625" style="200" customWidth="1"/>
    <col min="7925" max="7925" width="18" style="200" customWidth="1"/>
    <col min="7926" max="7927" width="12.875" style="200" customWidth="1"/>
    <col min="7928" max="8173" width="9" style="200"/>
    <col min="8174" max="8174" width="9.625" style="200" customWidth="1"/>
    <col min="8175" max="8175" width="45" style="200" customWidth="1"/>
    <col min="8176" max="8177" width="38.75" style="200" customWidth="1"/>
    <col min="8178" max="8178" width="3.375" style="200" customWidth="1"/>
    <col min="8179" max="8180" width="20.625" style="200" customWidth="1"/>
    <col min="8181" max="8181" width="18" style="200" customWidth="1"/>
    <col min="8182" max="8183" width="12.875" style="200" customWidth="1"/>
    <col min="8184" max="8429" width="9" style="200"/>
    <col min="8430" max="8430" width="9.625" style="200" customWidth="1"/>
    <col min="8431" max="8431" width="45" style="200" customWidth="1"/>
    <col min="8432" max="8433" width="38.75" style="200" customWidth="1"/>
    <col min="8434" max="8434" width="3.375" style="200" customWidth="1"/>
    <col min="8435" max="8436" width="20.625" style="200" customWidth="1"/>
    <col min="8437" max="8437" width="18" style="200" customWidth="1"/>
    <col min="8438" max="8439" width="12.875" style="200" customWidth="1"/>
    <col min="8440" max="8685" width="9" style="200"/>
    <col min="8686" max="8686" width="9.625" style="200" customWidth="1"/>
    <col min="8687" max="8687" width="45" style="200" customWidth="1"/>
    <col min="8688" max="8689" width="38.75" style="200" customWidth="1"/>
    <col min="8690" max="8690" width="3.375" style="200" customWidth="1"/>
    <col min="8691" max="8692" width="20.625" style="200" customWidth="1"/>
    <col min="8693" max="8693" width="18" style="200" customWidth="1"/>
    <col min="8694" max="8695" width="12.875" style="200" customWidth="1"/>
    <col min="8696" max="8941" width="9" style="200"/>
    <col min="8942" max="8942" width="9.625" style="200" customWidth="1"/>
    <col min="8943" max="8943" width="45" style="200" customWidth="1"/>
    <col min="8944" max="8945" width="38.75" style="200" customWidth="1"/>
    <col min="8946" max="8946" width="3.375" style="200" customWidth="1"/>
    <col min="8947" max="8948" width="20.625" style="200" customWidth="1"/>
    <col min="8949" max="8949" width="18" style="200" customWidth="1"/>
    <col min="8950" max="8951" width="12.875" style="200" customWidth="1"/>
    <col min="8952" max="9197" width="9" style="200"/>
    <col min="9198" max="9198" width="9.625" style="200" customWidth="1"/>
    <col min="9199" max="9199" width="45" style="200" customWidth="1"/>
    <col min="9200" max="9201" width="38.75" style="200" customWidth="1"/>
    <col min="9202" max="9202" width="3.375" style="200" customWidth="1"/>
    <col min="9203" max="9204" width="20.625" style="200" customWidth="1"/>
    <col min="9205" max="9205" width="18" style="200" customWidth="1"/>
    <col min="9206" max="9207" width="12.875" style="200" customWidth="1"/>
    <col min="9208" max="9453" width="9" style="200"/>
    <col min="9454" max="9454" width="9.625" style="200" customWidth="1"/>
    <col min="9455" max="9455" width="45" style="200" customWidth="1"/>
    <col min="9456" max="9457" width="38.75" style="200" customWidth="1"/>
    <col min="9458" max="9458" width="3.375" style="200" customWidth="1"/>
    <col min="9459" max="9460" width="20.625" style="200" customWidth="1"/>
    <col min="9461" max="9461" width="18" style="200" customWidth="1"/>
    <col min="9462" max="9463" width="12.875" style="200" customWidth="1"/>
    <col min="9464" max="9709" width="9" style="200"/>
    <col min="9710" max="9710" width="9.625" style="200" customWidth="1"/>
    <col min="9711" max="9711" width="45" style="200" customWidth="1"/>
    <col min="9712" max="9713" width="38.75" style="200" customWidth="1"/>
    <col min="9714" max="9714" width="3.375" style="200" customWidth="1"/>
    <col min="9715" max="9716" width="20.625" style="200" customWidth="1"/>
    <col min="9717" max="9717" width="18" style="200" customWidth="1"/>
    <col min="9718" max="9719" width="12.875" style="200" customWidth="1"/>
    <col min="9720" max="9965" width="9" style="200"/>
    <col min="9966" max="9966" width="9.625" style="200" customWidth="1"/>
    <col min="9967" max="9967" width="45" style="200" customWidth="1"/>
    <col min="9968" max="9969" width="38.75" style="200" customWidth="1"/>
    <col min="9970" max="9970" width="3.375" style="200" customWidth="1"/>
    <col min="9971" max="9972" width="20.625" style="200" customWidth="1"/>
    <col min="9973" max="9973" width="18" style="200" customWidth="1"/>
    <col min="9974" max="9975" width="12.875" style="200" customWidth="1"/>
    <col min="9976" max="10221" width="9" style="200"/>
    <col min="10222" max="10222" width="9.625" style="200" customWidth="1"/>
    <col min="10223" max="10223" width="45" style="200" customWidth="1"/>
    <col min="10224" max="10225" width="38.75" style="200" customWidth="1"/>
    <col min="10226" max="10226" width="3.375" style="200" customWidth="1"/>
    <col min="10227" max="10228" width="20.625" style="200" customWidth="1"/>
    <col min="10229" max="10229" width="18" style="200" customWidth="1"/>
    <col min="10230" max="10231" width="12.875" style="200" customWidth="1"/>
    <col min="10232" max="10477" width="9" style="200"/>
    <col min="10478" max="10478" width="9.625" style="200" customWidth="1"/>
    <col min="10479" max="10479" width="45" style="200" customWidth="1"/>
    <col min="10480" max="10481" width="38.75" style="200" customWidth="1"/>
    <col min="10482" max="10482" width="3.375" style="200" customWidth="1"/>
    <col min="10483" max="10484" width="20.625" style="200" customWidth="1"/>
    <col min="10485" max="10485" width="18" style="200" customWidth="1"/>
    <col min="10486" max="10487" width="12.875" style="200" customWidth="1"/>
    <col min="10488" max="10733" width="9" style="200"/>
    <col min="10734" max="10734" width="9.625" style="200" customWidth="1"/>
    <col min="10735" max="10735" width="45" style="200" customWidth="1"/>
    <col min="10736" max="10737" width="38.75" style="200" customWidth="1"/>
    <col min="10738" max="10738" width="3.375" style="200" customWidth="1"/>
    <col min="10739" max="10740" width="20.625" style="200" customWidth="1"/>
    <col min="10741" max="10741" width="18" style="200" customWidth="1"/>
    <col min="10742" max="10743" width="12.875" style="200" customWidth="1"/>
    <col min="10744" max="10989" width="9" style="200"/>
    <col min="10990" max="10990" width="9.625" style="200" customWidth="1"/>
    <col min="10991" max="10991" width="45" style="200" customWidth="1"/>
    <col min="10992" max="10993" width="38.75" style="200" customWidth="1"/>
    <col min="10994" max="10994" width="3.375" style="200" customWidth="1"/>
    <col min="10995" max="10996" width="20.625" style="200" customWidth="1"/>
    <col min="10997" max="10997" width="18" style="200" customWidth="1"/>
    <col min="10998" max="10999" width="12.875" style="200" customWidth="1"/>
    <col min="11000" max="11245" width="9" style="200"/>
    <col min="11246" max="11246" width="9.625" style="200" customWidth="1"/>
    <col min="11247" max="11247" width="45" style="200" customWidth="1"/>
    <col min="11248" max="11249" width="38.75" style="200" customWidth="1"/>
    <col min="11250" max="11250" width="3.375" style="200" customWidth="1"/>
    <col min="11251" max="11252" width="20.625" style="200" customWidth="1"/>
    <col min="11253" max="11253" width="18" style="200" customWidth="1"/>
    <col min="11254" max="11255" width="12.875" style="200" customWidth="1"/>
    <col min="11256" max="11501" width="9" style="200"/>
    <col min="11502" max="11502" width="9.625" style="200" customWidth="1"/>
    <col min="11503" max="11503" width="45" style="200" customWidth="1"/>
    <col min="11504" max="11505" width="38.75" style="200" customWidth="1"/>
    <col min="11506" max="11506" width="3.375" style="200" customWidth="1"/>
    <col min="11507" max="11508" width="20.625" style="200" customWidth="1"/>
    <col min="11509" max="11509" width="18" style="200" customWidth="1"/>
    <col min="11510" max="11511" width="12.875" style="200" customWidth="1"/>
    <col min="11512" max="11757" width="9" style="200"/>
    <col min="11758" max="11758" width="9.625" style="200" customWidth="1"/>
    <col min="11759" max="11759" width="45" style="200" customWidth="1"/>
    <col min="11760" max="11761" width="38.75" style="200" customWidth="1"/>
    <col min="11762" max="11762" width="3.375" style="200" customWidth="1"/>
    <col min="11763" max="11764" width="20.625" style="200" customWidth="1"/>
    <col min="11765" max="11765" width="18" style="200" customWidth="1"/>
    <col min="11766" max="11767" width="12.875" style="200" customWidth="1"/>
    <col min="11768" max="12013" width="9" style="200"/>
    <col min="12014" max="12014" width="9.625" style="200" customWidth="1"/>
    <col min="12015" max="12015" width="45" style="200" customWidth="1"/>
    <col min="12016" max="12017" width="38.75" style="200" customWidth="1"/>
    <col min="12018" max="12018" width="3.375" style="200" customWidth="1"/>
    <col min="12019" max="12020" width="20.625" style="200" customWidth="1"/>
    <col min="12021" max="12021" width="18" style="200" customWidth="1"/>
    <col min="12022" max="12023" width="12.875" style="200" customWidth="1"/>
    <col min="12024" max="12269" width="9" style="200"/>
    <col min="12270" max="12270" width="9.625" style="200" customWidth="1"/>
    <col min="12271" max="12271" width="45" style="200" customWidth="1"/>
    <col min="12272" max="12273" width="38.75" style="200" customWidth="1"/>
    <col min="12274" max="12274" width="3.375" style="200" customWidth="1"/>
    <col min="12275" max="12276" width="20.625" style="200" customWidth="1"/>
    <col min="12277" max="12277" width="18" style="200" customWidth="1"/>
    <col min="12278" max="12279" width="12.875" style="200" customWidth="1"/>
    <col min="12280" max="12525" width="9" style="200"/>
    <col min="12526" max="12526" width="9.625" style="200" customWidth="1"/>
    <col min="12527" max="12527" width="45" style="200" customWidth="1"/>
    <col min="12528" max="12529" width="38.75" style="200" customWidth="1"/>
    <col min="12530" max="12530" width="3.375" style="200" customWidth="1"/>
    <col min="12531" max="12532" width="20.625" style="200" customWidth="1"/>
    <col min="12533" max="12533" width="18" style="200" customWidth="1"/>
    <col min="12534" max="12535" width="12.875" style="200" customWidth="1"/>
    <col min="12536" max="12781" width="9" style="200"/>
    <col min="12782" max="12782" width="9.625" style="200" customWidth="1"/>
    <col min="12783" max="12783" width="45" style="200" customWidth="1"/>
    <col min="12784" max="12785" width="38.75" style="200" customWidth="1"/>
    <col min="12786" max="12786" width="3.375" style="200" customWidth="1"/>
    <col min="12787" max="12788" width="20.625" style="200" customWidth="1"/>
    <col min="12789" max="12789" width="18" style="200" customWidth="1"/>
    <col min="12790" max="12791" width="12.875" style="200" customWidth="1"/>
    <col min="12792" max="13037" width="9" style="200"/>
    <col min="13038" max="13038" width="9.625" style="200" customWidth="1"/>
    <col min="13039" max="13039" width="45" style="200" customWidth="1"/>
    <col min="13040" max="13041" width="38.75" style="200" customWidth="1"/>
    <col min="13042" max="13042" width="3.375" style="200" customWidth="1"/>
    <col min="13043" max="13044" width="20.625" style="200" customWidth="1"/>
    <col min="13045" max="13045" width="18" style="200" customWidth="1"/>
    <col min="13046" max="13047" width="12.875" style="200" customWidth="1"/>
    <col min="13048" max="13293" width="9" style="200"/>
    <col min="13294" max="13294" width="9.625" style="200" customWidth="1"/>
    <col min="13295" max="13295" width="45" style="200" customWidth="1"/>
    <col min="13296" max="13297" width="38.75" style="200" customWidth="1"/>
    <col min="13298" max="13298" width="3.375" style="200" customWidth="1"/>
    <col min="13299" max="13300" width="20.625" style="200" customWidth="1"/>
    <col min="13301" max="13301" width="18" style="200" customWidth="1"/>
    <col min="13302" max="13303" width="12.875" style="200" customWidth="1"/>
    <col min="13304" max="13549" width="9" style="200"/>
    <col min="13550" max="13550" width="9.625" style="200" customWidth="1"/>
    <col min="13551" max="13551" width="45" style="200" customWidth="1"/>
    <col min="13552" max="13553" width="38.75" style="200" customWidth="1"/>
    <col min="13554" max="13554" width="3.375" style="200" customWidth="1"/>
    <col min="13555" max="13556" width="20.625" style="200" customWidth="1"/>
    <col min="13557" max="13557" width="18" style="200" customWidth="1"/>
    <col min="13558" max="13559" width="12.875" style="200" customWidth="1"/>
    <col min="13560" max="13805" width="9" style="200"/>
    <col min="13806" max="13806" width="9.625" style="200" customWidth="1"/>
    <col min="13807" max="13807" width="45" style="200" customWidth="1"/>
    <col min="13808" max="13809" width="38.75" style="200" customWidth="1"/>
    <col min="13810" max="13810" width="3.375" style="200" customWidth="1"/>
    <col min="13811" max="13812" width="20.625" style="200" customWidth="1"/>
    <col min="13813" max="13813" width="18" style="200" customWidth="1"/>
    <col min="13814" max="13815" width="12.875" style="200" customWidth="1"/>
    <col min="13816" max="14061" width="9" style="200"/>
    <col min="14062" max="14062" width="9.625" style="200" customWidth="1"/>
    <col min="14063" max="14063" width="45" style="200" customWidth="1"/>
    <col min="14064" max="14065" width="38.75" style="200" customWidth="1"/>
    <col min="14066" max="14066" width="3.375" style="200" customWidth="1"/>
    <col min="14067" max="14068" width="20.625" style="200" customWidth="1"/>
    <col min="14069" max="14069" width="18" style="200" customWidth="1"/>
    <col min="14070" max="14071" width="12.875" style="200" customWidth="1"/>
    <col min="14072" max="14317" width="9" style="200"/>
    <col min="14318" max="14318" width="9.625" style="200" customWidth="1"/>
    <col min="14319" max="14319" width="45" style="200" customWidth="1"/>
    <col min="14320" max="14321" width="38.75" style="200" customWidth="1"/>
    <col min="14322" max="14322" width="3.375" style="200" customWidth="1"/>
    <col min="14323" max="14324" width="20.625" style="200" customWidth="1"/>
    <col min="14325" max="14325" width="18" style="200" customWidth="1"/>
    <col min="14326" max="14327" width="12.875" style="200" customWidth="1"/>
    <col min="14328" max="14573" width="9" style="200"/>
    <col min="14574" max="14574" width="9.625" style="200" customWidth="1"/>
    <col min="14575" max="14575" width="45" style="200" customWidth="1"/>
    <col min="14576" max="14577" width="38.75" style="200" customWidth="1"/>
    <col min="14578" max="14578" width="3.375" style="200" customWidth="1"/>
    <col min="14579" max="14580" width="20.625" style="200" customWidth="1"/>
    <col min="14581" max="14581" width="18" style="200" customWidth="1"/>
    <col min="14582" max="14583" width="12.875" style="200" customWidth="1"/>
    <col min="14584" max="14829" width="9" style="200"/>
    <col min="14830" max="14830" width="9.625" style="200" customWidth="1"/>
    <col min="14831" max="14831" width="45" style="200" customWidth="1"/>
    <col min="14832" max="14833" width="38.75" style="200" customWidth="1"/>
    <col min="14834" max="14834" width="3.375" style="200" customWidth="1"/>
    <col min="14835" max="14836" width="20.625" style="200" customWidth="1"/>
    <col min="14837" max="14837" width="18" style="200" customWidth="1"/>
    <col min="14838" max="14839" width="12.875" style="200" customWidth="1"/>
    <col min="14840" max="15085" width="9" style="200"/>
    <col min="15086" max="15086" width="9.625" style="200" customWidth="1"/>
    <col min="15087" max="15087" width="45" style="200" customWidth="1"/>
    <col min="15088" max="15089" width="38.75" style="200" customWidth="1"/>
    <col min="15090" max="15090" width="3.375" style="200" customWidth="1"/>
    <col min="15091" max="15092" width="20.625" style="200" customWidth="1"/>
    <col min="15093" max="15093" width="18" style="200" customWidth="1"/>
    <col min="15094" max="15095" width="12.875" style="200" customWidth="1"/>
    <col min="15096" max="15341" width="9" style="200"/>
    <col min="15342" max="15342" width="9.625" style="200" customWidth="1"/>
    <col min="15343" max="15343" width="45" style="200" customWidth="1"/>
    <col min="15344" max="15345" width="38.75" style="200" customWidth="1"/>
    <col min="15346" max="15346" width="3.375" style="200" customWidth="1"/>
    <col min="15347" max="15348" width="20.625" style="200" customWidth="1"/>
    <col min="15349" max="15349" width="18" style="200" customWidth="1"/>
    <col min="15350" max="15351" width="12.875" style="200" customWidth="1"/>
    <col min="15352" max="15597" width="9" style="200"/>
    <col min="15598" max="15598" width="9.625" style="200" customWidth="1"/>
    <col min="15599" max="15599" width="45" style="200" customWidth="1"/>
    <col min="15600" max="15601" width="38.75" style="200" customWidth="1"/>
    <col min="15602" max="15602" width="3.375" style="200" customWidth="1"/>
    <col min="15603" max="15604" width="20.625" style="200" customWidth="1"/>
    <col min="15605" max="15605" width="18" style="200" customWidth="1"/>
    <col min="15606" max="15607" width="12.875" style="200" customWidth="1"/>
    <col min="15608" max="15853" width="9" style="200"/>
    <col min="15854" max="15854" width="9.625" style="200" customWidth="1"/>
    <col min="15855" max="15855" width="45" style="200" customWidth="1"/>
    <col min="15856" max="15857" width="38.75" style="200" customWidth="1"/>
    <col min="15858" max="15858" width="3.375" style="200" customWidth="1"/>
    <col min="15859" max="15860" width="20.625" style="200" customWidth="1"/>
    <col min="15861" max="15861" width="18" style="200" customWidth="1"/>
    <col min="15862" max="15863" width="12.875" style="200" customWidth="1"/>
    <col min="15864" max="16109" width="9" style="200"/>
    <col min="16110" max="16110" width="9.625" style="200" customWidth="1"/>
    <col min="16111" max="16111" width="45" style="200" customWidth="1"/>
    <col min="16112" max="16113" width="38.75" style="200" customWidth="1"/>
    <col min="16114" max="16114" width="3.375" style="200" customWidth="1"/>
    <col min="16115" max="16116" width="20.625" style="200" customWidth="1"/>
    <col min="16117" max="16117" width="18" style="200" customWidth="1"/>
    <col min="16118" max="16119" width="12.875" style="200" customWidth="1"/>
    <col min="16120" max="16384" width="9" style="200"/>
  </cols>
  <sheetData>
    <row r="1" spans="1:7" s="175" customFormat="1" ht="22.5" customHeight="1" x14ac:dyDescent="0.2">
      <c r="A1" s="227" t="s">
        <v>136</v>
      </c>
      <c r="B1" s="227"/>
      <c r="C1" s="227"/>
      <c r="D1" s="227"/>
      <c r="E1" s="227"/>
      <c r="F1" s="227"/>
      <c r="G1" s="174"/>
    </row>
    <row r="2" spans="1:7" s="175" customFormat="1" ht="22.5" customHeight="1" x14ac:dyDescent="0.2">
      <c r="A2" s="227" t="s">
        <v>159</v>
      </c>
      <c r="B2" s="227"/>
      <c r="C2" s="227"/>
      <c r="D2" s="227"/>
      <c r="E2" s="227"/>
      <c r="F2" s="227"/>
      <c r="G2" s="174"/>
    </row>
    <row r="3" spans="1:7" s="175" customFormat="1" ht="22.5" customHeight="1" x14ac:dyDescent="0.2">
      <c r="A3" s="228" t="s">
        <v>0</v>
      </c>
      <c r="B3" s="228"/>
      <c r="C3" s="228"/>
      <c r="D3" s="228"/>
      <c r="E3" s="228"/>
      <c r="F3" s="228"/>
      <c r="G3" s="174"/>
    </row>
    <row r="4" spans="1:7" s="175" customFormat="1" ht="30" customHeight="1" x14ac:dyDescent="0.2">
      <c r="A4" s="176" t="s">
        <v>4</v>
      </c>
      <c r="B4" s="176" t="s">
        <v>9</v>
      </c>
      <c r="C4" s="176" t="s">
        <v>8</v>
      </c>
      <c r="D4" s="176" t="s">
        <v>10</v>
      </c>
      <c r="E4" s="176" t="s">
        <v>117</v>
      </c>
      <c r="F4" s="176" t="s">
        <v>160</v>
      </c>
      <c r="G4" s="174"/>
    </row>
    <row r="5" spans="1:7" s="181" customFormat="1" ht="46.5" x14ac:dyDescent="0.2">
      <c r="A5" s="177">
        <v>1</v>
      </c>
      <c r="B5" s="177" t="s">
        <v>139</v>
      </c>
      <c r="C5" s="144" t="s">
        <v>140</v>
      </c>
      <c r="D5" s="178">
        <v>13.290906000000001</v>
      </c>
      <c r="E5" s="179">
        <v>757.98079726999993</v>
      </c>
      <c r="F5" s="179">
        <v>0</v>
      </c>
      <c r="G5" s="180"/>
    </row>
    <row r="6" spans="1:7" s="185" customFormat="1" ht="23.25" x14ac:dyDescent="0.2">
      <c r="A6" s="177">
        <v>2</v>
      </c>
      <c r="B6" s="182" t="s">
        <v>141</v>
      </c>
      <c r="C6" s="157" t="s">
        <v>92</v>
      </c>
      <c r="D6" s="183">
        <v>6.0000000000000001E-3</v>
      </c>
      <c r="E6" s="179">
        <v>173.45749567999999</v>
      </c>
      <c r="F6" s="179">
        <v>12.142024699999999</v>
      </c>
      <c r="G6" s="184">
        <v>405010439</v>
      </c>
    </row>
    <row r="7" spans="1:7" s="181" customFormat="1" ht="23.25" x14ac:dyDescent="0.2">
      <c r="A7" s="177">
        <v>3</v>
      </c>
      <c r="B7" s="182" t="s">
        <v>144</v>
      </c>
      <c r="C7" s="186" t="s">
        <v>161</v>
      </c>
      <c r="D7" s="183">
        <v>51310.205000000002</v>
      </c>
      <c r="E7" s="179">
        <v>99.438230940000011</v>
      </c>
      <c r="F7" s="179">
        <v>0</v>
      </c>
      <c r="G7" s="184">
        <v>139668092</v>
      </c>
    </row>
    <row r="8" spans="1:7" s="175" customFormat="1" ht="23.25" x14ac:dyDescent="0.2">
      <c r="A8" s="177">
        <v>4</v>
      </c>
      <c r="B8" s="182" t="s">
        <v>142</v>
      </c>
      <c r="C8" s="157" t="s">
        <v>162</v>
      </c>
      <c r="D8" s="183">
        <v>652.33000000000004</v>
      </c>
      <c r="E8" s="179">
        <v>90.752885169999999</v>
      </c>
      <c r="F8" s="179">
        <v>2.06402215</v>
      </c>
      <c r="G8" s="184">
        <v>110951202</v>
      </c>
    </row>
    <row r="9" spans="1:7" s="175" customFormat="1" ht="23.25" x14ac:dyDescent="0.2">
      <c r="A9" s="177">
        <v>5</v>
      </c>
      <c r="B9" s="177" t="s">
        <v>146</v>
      </c>
      <c r="C9" s="186" t="s">
        <v>147</v>
      </c>
      <c r="D9" s="183">
        <v>2047.2</v>
      </c>
      <c r="E9" s="179">
        <v>29.070974460000002</v>
      </c>
      <c r="F9" s="179">
        <v>0</v>
      </c>
      <c r="G9" s="184">
        <v>106073266</v>
      </c>
    </row>
    <row r="10" spans="1:7" s="175" customFormat="1" ht="23.25" x14ac:dyDescent="0.2">
      <c r="A10" s="177">
        <v>6</v>
      </c>
      <c r="B10" s="182" t="s">
        <v>148</v>
      </c>
      <c r="C10" s="158" t="s">
        <v>149</v>
      </c>
      <c r="D10" s="183">
        <v>2596.1</v>
      </c>
      <c r="E10" s="179">
        <v>17.555024469999999</v>
      </c>
      <c r="F10" s="179">
        <v>0</v>
      </c>
      <c r="G10" s="184">
        <v>72138475</v>
      </c>
    </row>
    <row r="11" spans="1:7" s="175" customFormat="1" ht="23.25" x14ac:dyDescent="0.2">
      <c r="A11" s="177">
        <v>7</v>
      </c>
      <c r="B11" s="182" t="s">
        <v>152</v>
      </c>
      <c r="C11" s="157" t="s">
        <v>153</v>
      </c>
      <c r="D11" s="183">
        <v>0.46100000000000002</v>
      </c>
      <c r="E11" s="179">
        <v>14.390333380000001</v>
      </c>
      <c r="F11" s="179">
        <v>0</v>
      </c>
      <c r="G11" s="184">
        <v>67932948</v>
      </c>
    </row>
    <row r="12" spans="1:7" s="175" customFormat="1" ht="46.5" x14ac:dyDescent="0.2">
      <c r="A12" s="177">
        <v>8</v>
      </c>
      <c r="B12" s="177" t="s">
        <v>154</v>
      </c>
      <c r="C12" s="158" t="s">
        <v>155</v>
      </c>
      <c r="D12" s="183">
        <v>2.8829999999999998E-2</v>
      </c>
      <c r="E12" s="179">
        <v>11.702064</v>
      </c>
      <c r="F12" s="179">
        <v>0</v>
      </c>
      <c r="G12" s="184">
        <f>32532490+9177507+109326</f>
        <v>41819323</v>
      </c>
    </row>
    <row r="13" spans="1:7" s="175" customFormat="1" ht="23.25" x14ac:dyDescent="0.2">
      <c r="A13" s="177">
        <v>9</v>
      </c>
      <c r="B13" s="182">
        <v>8544</v>
      </c>
      <c r="C13" s="158" t="s">
        <v>150</v>
      </c>
      <c r="D13" s="183">
        <v>7.3462100000000001</v>
      </c>
      <c r="E13" s="179">
        <v>11.3863536</v>
      </c>
      <c r="F13" s="179">
        <v>0.54689016000000001</v>
      </c>
      <c r="G13" s="184">
        <f>19339010+7468233+250</f>
        <v>26807493</v>
      </c>
    </row>
    <row r="14" spans="1:7" s="175" customFormat="1" ht="23.25" x14ac:dyDescent="0.2">
      <c r="A14" s="177">
        <v>10</v>
      </c>
      <c r="B14" s="182">
        <v>2101</v>
      </c>
      <c r="C14" s="186" t="s">
        <v>32</v>
      </c>
      <c r="D14" s="183">
        <v>69.722800000000007</v>
      </c>
      <c r="E14" s="179">
        <v>9.1319792500000005</v>
      </c>
      <c r="F14" s="179">
        <v>0.64900268999999999</v>
      </c>
      <c r="G14" s="184"/>
    </row>
    <row r="15" spans="1:7" s="175" customFormat="1" ht="23.25" x14ac:dyDescent="0.2">
      <c r="A15" s="229" t="s">
        <v>95</v>
      </c>
      <c r="B15" s="230"/>
      <c r="C15" s="231"/>
      <c r="D15" s="187">
        <f>SUM(D5:D14)</f>
        <v>56696.690746000015</v>
      </c>
      <c r="E15" s="188">
        <f>SUM(E5:E14)</f>
        <v>1214.8661382199998</v>
      </c>
      <c r="F15" s="188">
        <f>SUM(F5:F14)</f>
        <v>15.401939699999998</v>
      </c>
      <c r="G15" s="174"/>
    </row>
    <row r="16" spans="1:7" s="175" customFormat="1" ht="24" thickBot="1" x14ac:dyDescent="0.25">
      <c r="A16" s="232" t="s">
        <v>54</v>
      </c>
      <c r="B16" s="233"/>
      <c r="C16" s="234"/>
      <c r="D16" s="189">
        <f>D17-D15</f>
        <v>1157.4482239999852</v>
      </c>
      <c r="E16" s="189">
        <f>E17-E15</f>
        <v>15.206337630000007</v>
      </c>
      <c r="F16" s="189">
        <f>F17-F15</f>
        <v>0.15811773000000251</v>
      </c>
      <c r="G16" s="174"/>
    </row>
    <row r="17" spans="1:7" s="175" customFormat="1" ht="24" thickBot="1" x14ac:dyDescent="0.25">
      <c r="A17" s="224" t="s">
        <v>56</v>
      </c>
      <c r="B17" s="225"/>
      <c r="C17" s="226"/>
      <c r="D17" s="190">
        <f>57854138.97/1000</f>
        <v>57854.13897</v>
      </c>
      <c r="E17" s="190">
        <f>1230072475.85/1000000</f>
        <v>1230.0724758499998</v>
      </c>
      <c r="F17" s="190">
        <f>15560057.43/1000000</f>
        <v>15.560057430000001</v>
      </c>
      <c r="G17" s="191"/>
    </row>
    <row r="18" spans="1:7" s="175" customFormat="1" ht="28.5" customHeight="1" thickTop="1" x14ac:dyDescent="0.35">
      <c r="A18" s="192" t="s">
        <v>163</v>
      </c>
      <c r="B18" s="185"/>
      <c r="D18" s="193"/>
      <c r="E18" s="194"/>
      <c r="F18" s="195"/>
      <c r="G18" s="195"/>
    </row>
    <row r="19" spans="1:7" s="175" customFormat="1" ht="23.25" customHeight="1" x14ac:dyDescent="0.2">
      <c r="D19" s="196"/>
      <c r="E19" s="196"/>
      <c r="F19" s="195"/>
      <c r="G19" s="195"/>
    </row>
    <row r="20" spans="1:7" s="175" customFormat="1" ht="23.25" customHeight="1" x14ac:dyDescent="0.2">
      <c r="A20" s="175" t="s">
        <v>158</v>
      </c>
      <c r="D20" s="197"/>
      <c r="E20" s="197"/>
      <c r="F20" s="195"/>
      <c r="G20" s="195"/>
    </row>
    <row r="21" spans="1:7" s="175" customFormat="1" ht="14.25" customHeight="1" x14ac:dyDescent="0.2">
      <c r="A21" s="185"/>
      <c r="B21" s="185"/>
      <c r="D21" s="197"/>
      <c r="E21" s="197"/>
      <c r="F21" s="174"/>
      <c r="G21" s="174"/>
    </row>
    <row r="22" spans="1:7" s="175" customFormat="1" ht="14.25" customHeight="1" x14ac:dyDescent="0.2">
      <c r="A22" s="185"/>
      <c r="B22" s="185"/>
      <c r="D22" s="197"/>
      <c r="E22" s="197"/>
      <c r="F22" s="174"/>
      <c r="G22" s="174"/>
    </row>
    <row r="23" spans="1:7" s="175" customFormat="1" ht="14.25" customHeight="1" x14ac:dyDescent="0.2">
      <c r="A23" s="185"/>
      <c r="B23" s="185"/>
      <c r="D23" s="197"/>
      <c r="E23" s="198"/>
      <c r="F23" s="174"/>
      <c r="G23" s="174"/>
    </row>
    <row r="24" spans="1:7" s="175" customFormat="1" ht="18" customHeight="1" x14ac:dyDescent="0.2">
      <c r="A24" s="185"/>
      <c r="B24" s="185"/>
      <c r="F24" s="174"/>
      <c r="G24" s="174"/>
    </row>
    <row r="25" spans="1:7" s="175" customFormat="1" ht="17.25" customHeight="1" x14ac:dyDescent="0.2">
      <c r="A25" s="185"/>
      <c r="B25" s="185"/>
      <c r="F25" s="174"/>
      <c r="G25" s="174"/>
    </row>
    <row r="26" spans="1:7" s="175" customFormat="1" ht="18.75" customHeight="1" x14ac:dyDescent="0.2">
      <c r="A26" s="185"/>
      <c r="B26" s="185"/>
      <c r="F26" s="174"/>
      <c r="G26" s="174"/>
    </row>
    <row r="27" spans="1:7" s="175" customFormat="1" ht="23.25" x14ac:dyDescent="0.2">
      <c r="A27" s="185"/>
      <c r="B27" s="185"/>
      <c r="F27" s="174"/>
      <c r="G27" s="174"/>
    </row>
    <row r="28" spans="1:7" s="175" customFormat="1" ht="23.25" x14ac:dyDescent="0.2">
      <c r="A28" s="185"/>
      <c r="B28" s="185"/>
      <c r="F28" s="174"/>
      <c r="G28" s="174"/>
    </row>
    <row r="29" spans="1:7" s="175" customFormat="1" ht="23.25" x14ac:dyDescent="0.2">
      <c r="A29" s="185"/>
      <c r="B29" s="185"/>
      <c r="F29" s="174"/>
      <c r="G29" s="174"/>
    </row>
    <row r="30" spans="1:7" s="175" customFormat="1" ht="23.25" x14ac:dyDescent="0.2">
      <c r="A30" s="185"/>
      <c r="B30" s="185"/>
      <c r="F30" s="174"/>
      <c r="G30" s="174"/>
    </row>
    <row r="31" spans="1:7" s="175" customFormat="1" ht="23.25" x14ac:dyDescent="0.2">
      <c r="A31" s="185"/>
      <c r="B31" s="185"/>
      <c r="F31" s="174"/>
      <c r="G31" s="174"/>
    </row>
    <row r="32" spans="1:7" s="175" customFormat="1" ht="23.25" x14ac:dyDescent="0.2">
      <c r="A32" s="185"/>
      <c r="B32" s="185"/>
      <c r="F32" s="174"/>
      <c r="G32" s="174"/>
    </row>
    <row r="33" spans="1:7" s="175" customFormat="1" ht="23.25" x14ac:dyDescent="0.2">
      <c r="A33" s="185"/>
      <c r="B33" s="185"/>
      <c r="F33" s="174"/>
      <c r="G33" s="174"/>
    </row>
    <row r="34" spans="1:7" s="175" customFormat="1" ht="23.25" x14ac:dyDescent="0.2">
      <c r="A34" s="185"/>
      <c r="B34" s="185"/>
      <c r="F34" s="174"/>
      <c r="G34" s="174"/>
    </row>
    <row r="35" spans="1:7" s="175" customFormat="1" ht="23.25" x14ac:dyDescent="0.2">
      <c r="A35" s="185"/>
      <c r="B35" s="185"/>
      <c r="F35" s="174"/>
      <c r="G35" s="174"/>
    </row>
    <row r="36" spans="1:7" s="175" customFormat="1" ht="23.25" x14ac:dyDescent="0.2">
      <c r="A36" s="185"/>
      <c r="B36" s="185"/>
      <c r="F36" s="174"/>
      <c r="G36" s="174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พ.ย.62</vt:lpstr>
      <vt:lpstr>ต.ค-พ.ย.62</vt:lpstr>
      <vt:lpstr>ขาออก พย62และตค-พย.62</vt:lpstr>
      <vt:lpstr>ขาเข้า ตค.-พย.62</vt:lpstr>
      <vt:lpstr>10อันดับ พย62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2019-12-03T11:11:07Z</cp:lastPrinted>
  <dcterms:created xsi:type="dcterms:W3CDTF">2019-12-02T10:04:45Z</dcterms:created>
  <dcterms:modified xsi:type="dcterms:W3CDTF">2019-12-09T08:55:37Z</dcterms:modified>
</cp:coreProperties>
</file>